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G2F LP series Calculator" sheetId="1" r:id="rId1"/>
    <sheet name="Sheet2" sheetId="2" r:id="rId2"/>
    <sheet name="Sheet3" sheetId="3" state="hidden" r:id="rId3"/>
  </sheets>
  <definedNames>
    <definedName name="_xlnm.Print_Area" localSheetId="0">'G2F LP series Calculator'!$A$1:$L$47</definedName>
  </definedNames>
  <calcPr fullCalcOnLoad="1"/>
</workbook>
</file>

<file path=xl/sharedStrings.xml><?xml version="1.0" encoding="utf-8"?>
<sst xmlns="http://schemas.openxmlformats.org/spreadsheetml/2006/main" count="91" uniqueCount="86">
  <si>
    <t>City</t>
  </si>
  <si>
    <t>year</t>
  </si>
  <si>
    <t>Contact name</t>
  </si>
  <si>
    <t>Province/State</t>
  </si>
  <si>
    <t>Labour rate per hour</t>
  </si>
  <si>
    <t>OEM  filter cost</t>
  </si>
  <si>
    <t>Company name</t>
  </si>
  <si>
    <t>Address</t>
  </si>
  <si>
    <t>Distributor</t>
  </si>
  <si>
    <t>Agent name</t>
  </si>
  <si>
    <t>Phone #</t>
  </si>
  <si>
    <t>Province / State</t>
  </si>
  <si>
    <t>Postal Code / Zip Code</t>
  </si>
  <si>
    <t>Date</t>
  </si>
  <si>
    <t>Oil pan capacity in Liters / Quarts</t>
  </si>
  <si>
    <t>Oil change service intervals Hr / Km / Mile</t>
  </si>
  <si>
    <t xml:space="preserve">Annual usage on equipment Hr / Km / Mile </t>
  </si>
  <si>
    <t xml:space="preserve">G2F - LP Unit Cost </t>
  </si>
  <si>
    <t>G2F - LP Total cost to protect your equipment</t>
  </si>
  <si>
    <t>oil analysis results by a registered ISO Laboratory.</t>
  </si>
  <si>
    <t>to aid in the decision making process. Customer labour rate is based</t>
  </si>
  <si>
    <t>This cost calculator is designed to be used as only a guide</t>
  </si>
  <si>
    <t>service interval will be extended by is dependant upon 3rd party</t>
  </si>
  <si>
    <t xml:space="preserve">G2F - LP unit(s) required </t>
  </si>
  <si>
    <t># of times oil change service intervals will be extended by</t>
  </si>
  <si>
    <t>WITHOUT</t>
  </si>
  <si>
    <t xml:space="preserve">Accumulated oil change cost with out G2F year 2 </t>
  </si>
  <si>
    <t>Accumulated oil change cost with out G2F year 3</t>
  </si>
  <si>
    <t xml:space="preserve">Accumulated oil change cost with out G2F year 4 </t>
  </si>
  <si>
    <t xml:space="preserve">Total Oil Change Operating Costs After 5 Years </t>
  </si>
  <si>
    <t xml:space="preserve">at 60 minutes of shop time &amp; G2F labour rate to change element is </t>
  </si>
  <si>
    <t>unit cost</t>
  </si>
  <si>
    <t>with</t>
  </si>
  <si>
    <t>OEM filter</t>
  </si>
  <si>
    <t>waste</t>
  </si>
  <si>
    <t>oil used</t>
  </si>
  <si>
    <t>G2F labour</t>
  </si>
  <si>
    <t xml:space="preserve">Total Oil Change Operating Costs including G2F After 5 Years </t>
  </si>
  <si>
    <t xml:space="preserve">              Environmental Impact over a 5 Year Period</t>
  </si>
  <si>
    <t>Months</t>
  </si>
  <si>
    <t>2nd year Savings with G2F - LP</t>
  </si>
  <si>
    <t>3rd year Savings with G2F - LP</t>
  </si>
  <si>
    <t>4th year Savings with G2F - LP</t>
  </si>
  <si>
    <t>5th year Savings with G2F - LP</t>
  </si>
  <si>
    <t xml:space="preserve"> Liters / Quarts</t>
  </si>
  <si>
    <t xml:space="preserve">                Total Cost Savings using G2F over a 5 YEAR PERIOD</t>
  </si>
  <si>
    <t xml:space="preserve">Generation 2 Filtration™ reduces Waste Oil consumption while aiding the Environment and creates major Cost Savings which go directly to your </t>
  </si>
  <si>
    <t>contaminaton / soot down to 1 micron and 99.97% water removal will DRAMATICALLY IMPROVE YOUR EQUIPMENT'S LIFE !</t>
  </si>
  <si>
    <t xml:space="preserve">   of Waste Oil will be eliminated by using Generation 2 Filtration™</t>
  </si>
  <si>
    <t xml:space="preserve">                 Return on Investment                    ( R O I )                        </t>
  </si>
  <si>
    <t>Total  # of years Equipment is kept in service</t>
  </si>
  <si>
    <t>6. waste oil calculation</t>
  </si>
  <si>
    <t>7. OEM filter costs</t>
  </si>
  <si>
    <t>8. Oil used calculation</t>
  </si>
  <si>
    <t>9. Labour charges</t>
  </si>
  <si>
    <t>10. total</t>
  </si>
  <si>
    <t>total 1</t>
  </si>
  <si>
    <t>total 2</t>
  </si>
  <si>
    <t>total 3</t>
  </si>
  <si>
    <t>total 4</t>
  </si>
  <si>
    <t>total 5</t>
  </si>
  <si>
    <t>total 6</t>
  </si>
  <si>
    <t>total 7</t>
  </si>
  <si>
    <t>total 8</t>
  </si>
  <si>
    <t xml:space="preserve">  </t>
  </si>
  <si>
    <t>Oil cost per Liter / Quart</t>
  </si>
  <si>
    <t xml:space="preserve"> WITHOUT Generation 2 Filtration™</t>
  </si>
  <si>
    <t>Annual oil change cost without G2F for year 1</t>
  </si>
  <si>
    <t>Waste oil  disposal cost per Liter / Quart</t>
  </si>
  <si>
    <t>G2F - LP Replacement element cost</t>
  </si>
  <si>
    <t>G2F - LP Installation cost (optional)</t>
  </si>
  <si>
    <t>www.generation2filtration.com</t>
  </si>
  <si>
    <t>Accumulated G2F-LP element cost including  oil change in year 2</t>
  </si>
  <si>
    <t>Accumulated G2F-LP  element cost including  oil change in year 3</t>
  </si>
  <si>
    <t>Accumulated G2F-LP  element cost including  oil change in year 4</t>
  </si>
  <si>
    <t>G2F</t>
  </si>
  <si>
    <t>10. G2F elements</t>
  </si>
  <si>
    <t>savings with G2F not including cost for units</t>
  </si>
  <si>
    <t>1st year Savings  with G2F - LP (incl. Capital cost)</t>
  </si>
  <si>
    <t xml:space="preserve"> oil change service interval for Year 1.</t>
  </si>
  <si>
    <t xml:space="preserve">Cost of  using G2F LP replacement elements including </t>
  </si>
  <si>
    <t>Yearly NET Savings (including  Capital Cost)</t>
  </si>
  <si>
    <r>
      <t>based at 12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minutes of shop time.  The number of times the oil change</t>
    </r>
  </si>
  <si>
    <r>
      <t xml:space="preserve">WITH Generation 2 Filtration™ </t>
    </r>
    <r>
      <rPr>
        <sz val="14"/>
        <rFont val="Arial"/>
        <family val="2"/>
      </rPr>
      <t>(not including Capital Cost)</t>
    </r>
  </si>
  <si>
    <r>
      <t>Bottom Line. Generation 2 Filtration</t>
    </r>
    <r>
      <rPr>
        <sz val="10"/>
        <rFont val="Arial"/>
        <family val="0"/>
      </rPr>
      <t>™</t>
    </r>
    <r>
      <rPr>
        <sz val="10"/>
        <rFont val="Arial"/>
        <family val="2"/>
      </rPr>
      <t xml:space="preserve"> gives you the ability to identify early detection of coolant leaks &amp; / or fuel dilution.  This  cost calculator</t>
    </r>
  </si>
  <si>
    <r>
      <t>does not demonstrate the INCREASE IN LONGEVITY of your equpiment's life.  Generation 2 Filtration</t>
    </r>
    <r>
      <rPr>
        <sz val="10"/>
        <rFont val="Arial"/>
        <family val="0"/>
      </rPr>
      <t xml:space="preserve">™'s ability to remove wear metals and 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</si>
</sst>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#,##0.0"/>
    <numFmt numFmtId="174" formatCode="[$-1009]mmmm\-dd\-yy"/>
    <numFmt numFmtId="175" formatCode="[$-409]h:mm:ss\ AM/PM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170" fontId="0" fillId="0" borderId="0" xfId="44" applyFont="1" applyAlignment="1">
      <alignment/>
    </xf>
    <xf numFmtId="170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Fill="1" applyAlignment="1">
      <alignment/>
    </xf>
    <xf numFmtId="44" fontId="0" fillId="0" borderId="0" xfId="0" applyNumberForma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0" fillId="24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21" fillId="11" borderId="11" xfId="53" applyFont="1" applyFill="1" applyBorder="1" applyAlignment="1" applyProtection="1">
      <alignment/>
      <protection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21" fillId="25" borderId="12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1" fillId="25" borderId="17" xfId="0" applyFont="1" applyFill="1" applyBorder="1" applyAlignment="1">
      <alignment/>
    </xf>
    <xf numFmtId="0" fontId="0" fillId="11" borderId="16" xfId="0" applyFont="1" applyFill="1" applyBorder="1" applyAlignment="1">
      <alignment/>
    </xf>
    <xf numFmtId="0" fontId="21" fillId="11" borderId="16" xfId="0" applyFont="1" applyFill="1" applyBorder="1" applyAlignment="1">
      <alignment/>
    </xf>
    <xf numFmtId="0" fontId="21" fillId="11" borderId="19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21" fillId="24" borderId="0" xfId="0" applyFont="1" applyFill="1" applyBorder="1" applyAlignment="1">
      <alignment/>
    </xf>
    <xf numFmtId="0" fontId="0" fillId="20" borderId="10" xfId="0" applyFont="1" applyFill="1" applyBorder="1" applyAlignment="1">
      <alignment/>
    </xf>
    <xf numFmtId="0" fontId="21" fillId="22" borderId="10" xfId="0" applyFont="1" applyFill="1" applyBorder="1" applyAlignment="1">
      <alignment/>
    </xf>
    <xf numFmtId="0" fontId="0" fillId="22" borderId="11" xfId="0" applyFont="1" applyFill="1" applyBorder="1" applyAlignment="1">
      <alignment/>
    </xf>
    <xf numFmtId="0" fontId="0" fillId="22" borderId="12" xfId="0" applyFont="1" applyFill="1" applyBorder="1" applyAlignment="1">
      <alignment/>
    </xf>
    <xf numFmtId="0" fontId="0" fillId="20" borderId="13" xfId="0" applyFont="1" applyFill="1" applyBorder="1" applyAlignment="1">
      <alignment/>
    </xf>
    <xf numFmtId="0" fontId="21" fillId="22" borderId="15" xfId="0" applyFont="1" applyFill="1" applyBorder="1" applyAlignment="1">
      <alignment/>
    </xf>
    <xf numFmtId="0" fontId="0" fillId="22" borderId="16" xfId="0" applyFont="1" applyFill="1" applyBorder="1" applyAlignment="1">
      <alignment/>
    </xf>
    <xf numFmtId="0" fontId="0" fillId="22" borderId="17" xfId="0" applyFont="1" applyFill="1" applyBorder="1" applyAlignment="1">
      <alignment/>
    </xf>
    <xf numFmtId="0" fontId="21" fillId="11" borderId="18" xfId="0" applyFont="1" applyFill="1" applyBorder="1" applyAlignment="1">
      <alignment/>
    </xf>
    <xf numFmtId="0" fontId="0" fillId="11" borderId="20" xfId="0" applyFont="1" applyFill="1" applyBorder="1" applyAlignment="1">
      <alignment/>
    </xf>
    <xf numFmtId="0" fontId="0" fillId="11" borderId="21" xfId="0" applyFont="1" applyFill="1" applyBorder="1" applyAlignment="1">
      <alignment/>
    </xf>
    <xf numFmtId="0" fontId="21" fillId="22" borderId="13" xfId="0" applyFont="1" applyFill="1" applyBorder="1" applyAlignment="1">
      <alignment/>
    </xf>
    <xf numFmtId="0" fontId="0" fillId="22" borderId="0" xfId="0" applyFont="1" applyFill="1" applyBorder="1" applyAlignment="1">
      <alignment/>
    </xf>
    <xf numFmtId="0" fontId="0" fillId="22" borderId="14" xfId="0" applyFont="1" applyFill="1" applyBorder="1" applyAlignment="1">
      <alignment/>
    </xf>
    <xf numFmtId="0" fontId="21" fillId="11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6" borderId="0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0" borderId="22" xfId="0" applyFont="1" applyFill="1" applyBorder="1" applyAlignment="1">
      <alignment/>
    </xf>
    <xf numFmtId="0" fontId="26" fillId="22" borderId="18" xfId="0" applyFont="1" applyFill="1" applyBorder="1" applyAlignment="1">
      <alignment/>
    </xf>
    <xf numFmtId="0" fontId="21" fillId="22" borderId="20" xfId="0" applyFont="1" applyFill="1" applyBorder="1" applyAlignment="1">
      <alignment/>
    </xf>
    <xf numFmtId="0" fontId="0" fillId="22" borderId="20" xfId="0" applyFont="1" applyFill="1" applyBorder="1" applyAlignment="1">
      <alignment/>
    </xf>
    <xf numFmtId="0" fontId="0" fillId="22" borderId="21" xfId="0" applyFont="1" applyFill="1" applyBorder="1" applyAlignment="1">
      <alignment/>
    </xf>
    <xf numFmtId="0" fontId="0" fillId="20" borderId="14" xfId="0" applyFont="1" applyFill="1" applyBorder="1" applyAlignment="1">
      <alignment/>
    </xf>
    <xf numFmtId="0" fontId="0" fillId="20" borderId="0" xfId="0" applyFont="1" applyFill="1" applyBorder="1" applyAlignment="1">
      <alignment/>
    </xf>
    <xf numFmtId="170" fontId="22" fillId="0" borderId="0" xfId="0" applyNumberFormat="1" applyFont="1" applyFill="1" applyBorder="1" applyAlignment="1">
      <alignment horizontal="center"/>
    </xf>
    <xf numFmtId="0" fontId="28" fillId="24" borderId="18" xfId="0" applyFont="1" applyFill="1" applyBorder="1" applyAlignment="1">
      <alignment/>
    </xf>
    <xf numFmtId="170" fontId="21" fillId="24" borderId="20" xfId="0" applyNumberFormat="1" applyFont="1" applyFill="1" applyBorder="1" applyAlignment="1">
      <alignment/>
    </xf>
    <xf numFmtId="170" fontId="21" fillId="24" borderId="21" xfId="44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0" fillId="4" borderId="11" xfId="0" applyFont="1" applyFill="1" applyBorder="1" applyAlignment="1">
      <alignment/>
    </xf>
    <xf numFmtId="0" fontId="0" fillId="4" borderId="12" xfId="0" applyFont="1" applyFill="1" applyBorder="1" applyAlignment="1">
      <alignment/>
    </xf>
    <xf numFmtId="0" fontId="24" fillId="4" borderId="13" xfId="0" applyFont="1" applyFill="1" applyBorder="1" applyAlignment="1">
      <alignment/>
    </xf>
    <xf numFmtId="0" fontId="28" fillId="4" borderId="13" xfId="0" applyFont="1" applyFill="1" applyBorder="1" applyAlignment="1">
      <alignment/>
    </xf>
    <xf numFmtId="0" fontId="0" fillId="4" borderId="13" xfId="0" applyFont="1" applyFill="1" applyBorder="1" applyAlignment="1">
      <alignment/>
    </xf>
    <xf numFmtId="0" fontId="0" fillId="20" borderId="15" xfId="0" applyFont="1" applyFill="1" applyBorder="1" applyAlignment="1">
      <alignment/>
    </xf>
    <xf numFmtId="0" fontId="28" fillId="4" borderId="15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0" fillId="24" borderId="12" xfId="0" applyFont="1" applyFill="1" applyBorder="1" applyAlignment="1">
      <alignment/>
    </xf>
    <xf numFmtId="0" fontId="28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21" fillId="0" borderId="0" xfId="0" applyFont="1" applyBorder="1" applyAlignment="1">
      <alignment horizontal="center"/>
    </xf>
    <xf numFmtId="172" fontId="21" fillId="24" borderId="0" xfId="44" applyNumberFormat="1" applyFont="1" applyFill="1" applyBorder="1" applyAlignment="1">
      <alignment/>
    </xf>
    <xf numFmtId="172" fontId="26" fillId="24" borderId="0" xfId="0" applyNumberFormat="1" applyFont="1" applyFill="1" applyBorder="1" applyAlignment="1">
      <alignment horizontal="right"/>
    </xf>
    <xf numFmtId="0" fontId="26" fillId="24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1" fillId="27" borderId="10" xfId="0" applyFont="1" applyFill="1" applyBorder="1" applyAlignment="1">
      <alignment/>
    </xf>
    <xf numFmtId="0" fontId="12" fillId="27" borderId="11" xfId="53" applyFont="1" applyFill="1" applyBorder="1" applyAlignment="1" applyProtection="1">
      <alignment/>
      <protection/>
    </xf>
    <xf numFmtId="0" fontId="0" fillId="27" borderId="11" xfId="0" applyFont="1" applyFill="1" applyBorder="1" applyAlignment="1">
      <alignment/>
    </xf>
    <xf numFmtId="0" fontId="0" fillId="27" borderId="12" xfId="0" applyFont="1" applyFill="1" applyBorder="1" applyAlignment="1">
      <alignment/>
    </xf>
    <xf numFmtId="0" fontId="0" fillId="11" borderId="15" xfId="0" applyFont="1" applyFill="1" applyBorder="1" applyAlignment="1">
      <alignment/>
    </xf>
    <xf numFmtId="0" fontId="21" fillId="11" borderId="16" xfId="53" applyFont="1" applyFill="1" applyBorder="1" applyAlignment="1" applyProtection="1">
      <alignment/>
      <protection/>
    </xf>
    <xf numFmtId="0" fontId="0" fillId="11" borderId="17" xfId="0" applyFont="1" applyFill="1" applyBorder="1" applyAlignment="1">
      <alignment/>
    </xf>
    <xf numFmtId="0" fontId="21" fillId="24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170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 quotePrefix="1">
      <alignment/>
    </xf>
    <xf numFmtId="0" fontId="0" fillId="0" borderId="0" xfId="0" applyFont="1" applyFill="1" applyBorder="1" applyAlignment="1" quotePrefix="1">
      <alignment/>
    </xf>
    <xf numFmtId="0" fontId="0" fillId="20" borderId="0" xfId="0" applyFont="1" applyFill="1" applyAlignment="1">
      <alignment/>
    </xf>
    <xf numFmtId="0" fontId="0" fillId="0" borderId="0" xfId="0" applyFont="1" applyFill="1" applyAlignment="1">
      <alignment/>
    </xf>
    <xf numFmtId="170" fontId="21" fillId="0" borderId="0" xfId="44" applyFont="1" applyFill="1" applyBorder="1" applyAlignment="1">
      <alignment/>
    </xf>
    <xf numFmtId="170" fontId="0" fillId="0" borderId="0" xfId="44" applyFont="1" applyFill="1" applyBorder="1" applyAlignment="1">
      <alignment/>
    </xf>
    <xf numFmtId="0" fontId="21" fillId="11" borderId="23" xfId="0" applyFont="1" applyFill="1" applyBorder="1" applyAlignment="1" applyProtection="1">
      <alignment horizontal="left"/>
      <protection/>
    </xf>
    <xf numFmtId="0" fontId="21" fillId="11" borderId="24" xfId="0" applyFont="1" applyFill="1" applyBorder="1" applyAlignment="1" applyProtection="1">
      <alignment horizontal="left"/>
      <protection/>
    </xf>
    <xf numFmtId="0" fontId="21" fillId="11" borderId="25" xfId="0" applyFont="1" applyFill="1" applyBorder="1" applyAlignment="1" applyProtection="1">
      <alignment horizontal="left"/>
      <protection/>
    </xf>
    <xf numFmtId="0" fontId="21" fillId="11" borderId="26" xfId="0" applyFont="1" applyFill="1" applyBorder="1" applyAlignment="1" applyProtection="1">
      <alignment horizontal="left"/>
      <protection/>
    </xf>
    <xf numFmtId="0" fontId="21" fillId="11" borderId="27" xfId="0" applyFont="1" applyFill="1" applyBorder="1" applyAlignment="1" applyProtection="1">
      <alignment/>
      <protection/>
    </xf>
    <xf numFmtId="0" fontId="25" fillId="24" borderId="28" xfId="0" applyFont="1" applyFill="1" applyBorder="1" applyAlignment="1" applyProtection="1">
      <alignment/>
      <protection/>
    </xf>
    <xf numFmtId="0" fontId="21" fillId="22" borderId="29" xfId="0" applyFont="1" applyFill="1" applyBorder="1" applyAlignment="1" applyProtection="1">
      <alignment/>
      <protection/>
    </xf>
    <xf numFmtId="0" fontId="21" fillId="22" borderId="28" xfId="0" applyFont="1" applyFill="1" applyBorder="1" applyAlignment="1" applyProtection="1">
      <alignment/>
      <protection/>
    </xf>
    <xf numFmtId="0" fontId="0" fillId="24" borderId="18" xfId="0" applyFont="1" applyFill="1" applyBorder="1" applyAlignment="1" applyProtection="1">
      <alignment/>
      <protection/>
    </xf>
    <xf numFmtId="0" fontId="26" fillId="22" borderId="28" xfId="0" applyFont="1" applyFill="1" applyBorder="1" applyAlignment="1" applyProtection="1">
      <alignment/>
      <protection/>
    </xf>
    <xf numFmtId="0" fontId="0" fillId="22" borderId="29" xfId="0" applyFont="1" applyFill="1" applyBorder="1" applyAlignment="1" applyProtection="1">
      <alignment/>
      <protection/>
    </xf>
    <xf numFmtId="0" fontId="21" fillId="22" borderId="30" xfId="0" applyFont="1" applyFill="1" applyBorder="1" applyAlignment="1" applyProtection="1">
      <alignment/>
      <protection/>
    </xf>
    <xf numFmtId="0" fontId="21" fillId="11" borderId="23" xfId="0" applyFont="1" applyFill="1" applyBorder="1" applyAlignment="1" applyProtection="1">
      <alignment/>
      <protection/>
    </xf>
    <xf numFmtId="0" fontId="24" fillId="25" borderId="18" xfId="0" applyFont="1" applyFill="1" applyBorder="1" applyAlignment="1" applyProtection="1">
      <alignment/>
      <protection/>
    </xf>
    <xf numFmtId="0" fontId="21" fillId="25" borderId="29" xfId="0" applyFont="1" applyFill="1" applyBorder="1" applyAlignment="1" applyProtection="1">
      <alignment/>
      <protection/>
    </xf>
    <xf numFmtId="0" fontId="21" fillId="25" borderId="28" xfId="0" applyFont="1" applyFill="1" applyBorder="1" applyAlignment="1" applyProtection="1">
      <alignment/>
      <protection/>
    </xf>
    <xf numFmtId="0" fontId="21" fillId="25" borderId="27" xfId="0" applyFont="1" applyFill="1" applyBorder="1" applyAlignment="1" applyProtection="1">
      <alignment/>
      <protection/>
    </xf>
    <xf numFmtId="0" fontId="0" fillId="24" borderId="10" xfId="0" applyFont="1" applyFill="1" applyBorder="1" applyAlignment="1" applyProtection="1">
      <alignment/>
      <protection/>
    </xf>
    <xf numFmtId="0" fontId="26" fillId="22" borderId="18" xfId="0" applyFont="1" applyFill="1" applyBorder="1" applyAlignment="1" applyProtection="1">
      <alignment/>
      <protection/>
    </xf>
    <xf numFmtId="0" fontId="26" fillId="24" borderId="13" xfId="0" applyFont="1" applyFill="1" applyBorder="1" applyAlignment="1" applyProtection="1">
      <alignment/>
      <protection/>
    </xf>
    <xf numFmtId="0" fontId="21" fillId="0" borderId="13" xfId="0" applyFont="1" applyBorder="1" applyAlignment="1" applyProtection="1">
      <alignment/>
      <protection/>
    </xf>
    <xf numFmtId="0" fontId="21" fillId="11" borderId="31" xfId="0" applyFont="1" applyFill="1" applyBorder="1" applyAlignment="1" applyProtection="1">
      <alignment/>
      <protection/>
    </xf>
    <xf numFmtId="0" fontId="21" fillId="11" borderId="32" xfId="0" applyFont="1" applyFill="1" applyBorder="1" applyAlignment="1" applyProtection="1">
      <alignment/>
      <protection/>
    </xf>
    <xf numFmtId="0" fontId="21" fillId="11" borderId="33" xfId="0" applyFont="1" applyFill="1" applyBorder="1" applyAlignment="1" applyProtection="1">
      <alignment/>
      <protection/>
    </xf>
    <xf numFmtId="0" fontId="21" fillId="25" borderId="0" xfId="0" applyFont="1" applyFill="1" applyBorder="1" applyAlignment="1" applyProtection="1">
      <alignment/>
      <protection/>
    </xf>
    <xf numFmtId="0" fontId="21" fillId="25" borderId="16" xfId="0" applyFont="1" applyFill="1" applyBorder="1" applyAlignment="1" applyProtection="1">
      <alignment/>
      <protection/>
    </xf>
    <xf numFmtId="0" fontId="21" fillId="25" borderId="11" xfId="0" applyFont="1" applyFill="1" applyBorder="1" applyAlignment="1" applyProtection="1">
      <alignment/>
      <protection/>
    </xf>
    <xf numFmtId="0" fontId="21" fillId="25" borderId="12" xfId="0" applyFont="1" applyFill="1" applyBorder="1" applyAlignment="1" applyProtection="1">
      <alignment/>
      <protection/>
    </xf>
    <xf numFmtId="0" fontId="21" fillId="25" borderId="14" xfId="0" applyFont="1" applyFill="1" applyBorder="1" applyAlignment="1" applyProtection="1">
      <alignment/>
      <protection/>
    </xf>
    <xf numFmtId="0" fontId="21" fillId="25" borderId="17" xfId="0" applyFont="1" applyFill="1" applyBorder="1" applyAlignment="1" applyProtection="1">
      <alignment/>
      <protection/>
    </xf>
    <xf numFmtId="170" fontId="21" fillId="0" borderId="21" xfId="44" applyFont="1" applyFill="1" applyBorder="1" applyAlignment="1" applyProtection="1">
      <alignment/>
      <protection/>
    </xf>
    <xf numFmtId="170" fontId="21" fillId="0" borderId="34" xfId="44" applyFont="1" applyFill="1" applyBorder="1" applyAlignment="1" applyProtection="1">
      <alignment/>
      <protection/>
    </xf>
    <xf numFmtId="170" fontId="21" fillId="0" borderId="35" xfId="44" applyFont="1" applyFill="1" applyBorder="1" applyAlignment="1" applyProtection="1">
      <alignment/>
      <protection/>
    </xf>
    <xf numFmtId="170" fontId="21" fillId="0" borderId="32" xfId="44" applyFont="1" applyFill="1" applyBorder="1" applyAlignment="1" applyProtection="1">
      <alignment/>
      <protection/>
    </xf>
    <xf numFmtId="170" fontId="21" fillId="0" borderId="33" xfId="44" applyFont="1" applyFill="1" applyBorder="1" applyAlignment="1" applyProtection="1">
      <alignment/>
      <protection/>
    </xf>
    <xf numFmtId="170" fontId="21" fillId="25" borderId="36" xfId="44" applyFont="1" applyFill="1" applyBorder="1" applyAlignment="1" applyProtection="1">
      <alignment/>
      <protection/>
    </xf>
    <xf numFmtId="170" fontId="21" fillId="0" borderId="31" xfId="44" applyNumberFormat="1" applyFont="1" applyBorder="1" applyAlignment="1" applyProtection="1">
      <alignment/>
      <protection/>
    </xf>
    <xf numFmtId="170" fontId="21" fillId="0" borderId="32" xfId="0" applyNumberFormat="1" applyFont="1" applyBorder="1" applyAlignment="1" applyProtection="1">
      <alignment/>
      <protection/>
    </xf>
    <xf numFmtId="170" fontId="21" fillId="0" borderId="37" xfId="0" applyNumberFormat="1" applyFont="1" applyBorder="1" applyAlignment="1" applyProtection="1">
      <alignment/>
      <protection/>
    </xf>
    <xf numFmtId="3" fontId="29" fillId="0" borderId="36" xfId="0" applyNumberFormat="1" applyFont="1" applyFill="1" applyBorder="1" applyAlignment="1" applyProtection="1">
      <alignment horizontal="center"/>
      <protection/>
    </xf>
    <xf numFmtId="0" fontId="21" fillId="22" borderId="10" xfId="0" applyFont="1" applyFill="1" applyBorder="1" applyAlignment="1" applyProtection="1">
      <alignment/>
      <protection/>
    </xf>
    <xf numFmtId="0" fontId="0" fillId="22" borderId="11" xfId="0" applyFont="1" applyFill="1" applyBorder="1" applyAlignment="1" applyProtection="1">
      <alignment/>
      <protection/>
    </xf>
    <xf numFmtId="0" fontId="0" fillId="22" borderId="12" xfId="0" applyFont="1" applyFill="1" applyBorder="1" applyAlignment="1" applyProtection="1">
      <alignment/>
      <protection/>
    </xf>
    <xf numFmtId="0" fontId="21" fillId="22" borderId="13" xfId="0" applyFont="1" applyFill="1" applyBorder="1" applyAlignment="1" applyProtection="1">
      <alignment/>
      <protection/>
    </xf>
    <xf numFmtId="0" fontId="0" fillId="22" borderId="0" xfId="0" applyFont="1" applyFill="1" applyBorder="1" applyAlignment="1" applyProtection="1">
      <alignment/>
      <protection/>
    </xf>
    <xf numFmtId="170" fontId="21" fillId="0" borderId="31" xfId="0" applyNumberFormat="1" applyFont="1" applyFill="1" applyBorder="1" applyAlignment="1" applyProtection="1">
      <alignment/>
      <protection/>
    </xf>
    <xf numFmtId="0" fontId="21" fillId="22" borderId="38" xfId="0" applyFont="1" applyFill="1" applyBorder="1" applyAlignment="1" applyProtection="1">
      <alignment/>
      <protection/>
    </xf>
    <xf numFmtId="0" fontId="21" fillId="22" borderId="39" xfId="0" applyFont="1" applyFill="1" applyBorder="1" applyAlignment="1" applyProtection="1">
      <alignment/>
      <protection/>
    </xf>
    <xf numFmtId="0" fontId="0" fillId="22" borderId="39" xfId="0" applyFont="1" applyFill="1" applyBorder="1" applyAlignment="1" applyProtection="1">
      <alignment/>
      <protection/>
    </xf>
    <xf numFmtId="170" fontId="21" fillId="22" borderId="40" xfId="0" applyNumberFormat="1" applyFont="1" applyFill="1" applyBorder="1" applyAlignment="1" applyProtection="1">
      <alignment/>
      <protection/>
    </xf>
    <xf numFmtId="170" fontId="21" fillId="0" borderId="35" xfId="44" applyFont="1" applyBorder="1" applyAlignment="1" applyProtection="1">
      <alignment/>
      <protection/>
    </xf>
    <xf numFmtId="170" fontId="21" fillId="22" borderId="14" xfId="0" applyNumberFormat="1" applyFont="1" applyFill="1" applyBorder="1" applyAlignment="1" applyProtection="1">
      <alignment/>
      <protection/>
    </xf>
    <xf numFmtId="0" fontId="21" fillId="11" borderId="41" xfId="0" applyFont="1" applyFill="1" applyBorder="1" applyAlignment="1" applyProtection="1">
      <alignment/>
      <protection/>
    </xf>
    <xf numFmtId="0" fontId="0" fillId="11" borderId="16" xfId="0" applyFont="1" applyFill="1" applyBorder="1" applyAlignment="1" applyProtection="1">
      <alignment/>
      <protection/>
    </xf>
    <xf numFmtId="170" fontId="21" fillId="11" borderId="17" xfId="0" applyNumberFormat="1" applyFont="1" applyFill="1" applyBorder="1" applyAlignment="1" applyProtection="1">
      <alignment/>
      <protection/>
    </xf>
    <xf numFmtId="170" fontId="21" fillId="0" borderId="36" xfId="44" applyFont="1" applyFill="1" applyBorder="1" applyAlignment="1" applyProtection="1">
      <alignment/>
      <protection/>
    </xf>
    <xf numFmtId="0" fontId="0" fillId="4" borderId="0" xfId="0" applyFont="1" applyFill="1" applyBorder="1" applyAlignment="1" applyProtection="1">
      <alignment/>
      <protection/>
    </xf>
    <xf numFmtId="0" fontId="0" fillId="4" borderId="14" xfId="0" applyFont="1" applyFill="1" applyBorder="1" applyAlignment="1" applyProtection="1">
      <alignment/>
      <protection/>
    </xf>
    <xf numFmtId="0" fontId="21" fillId="4" borderId="0" xfId="0" applyFont="1" applyFill="1" applyBorder="1" applyAlignment="1" applyProtection="1">
      <alignment/>
      <protection/>
    </xf>
    <xf numFmtId="0" fontId="0" fillId="4" borderId="16" xfId="0" applyFont="1" applyFill="1" applyBorder="1" applyAlignment="1" applyProtection="1">
      <alignment/>
      <protection/>
    </xf>
    <xf numFmtId="0" fontId="0" fillId="4" borderId="17" xfId="0" applyFont="1" applyFill="1" applyBorder="1" applyAlignment="1" applyProtection="1">
      <alignment/>
      <protection/>
    </xf>
    <xf numFmtId="172" fontId="21" fillId="22" borderId="20" xfId="44" applyNumberFormat="1" applyFont="1" applyFill="1" applyBorder="1" applyAlignment="1" applyProtection="1">
      <alignment/>
      <protection/>
    </xf>
    <xf numFmtId="0" fontId="0" fillId="22" borderId="20" xfId="0" applyFont="1" applyFill="1" applyBorder="1" applyAlignment="1" applyProtection="1">
      <alignment/>
      <protection/>
    </xf>
    <xf numFmtId="181" fontId="26" fillId="0" borderId="36" xfId="0" applyNumberFormat="1" applyFont="1" applyBorder="1" applyAlignment="1" applyProtection="1">
      <alignment horizontal="center"/>
      <protection/>
    </xf>
    <xf numFmtId="0" fontId="26" fillId="22" borderId="12" xfId="0" applyFont="1" applyFill="1" applyBorder="1" applyAlignment="1" applyProtection="1">
      <alignment/>
      <protection/>
    </xf>
    <xf numFmtId="0" fontId="28" fillId="22" borderId="20" xfId="0" applyFont="1" applyFill="1" applyBorder="1" applyAlignment="1" applyProtection="1">
      <alignment/>
      <protection/>
    </xf>
    <xf numFmtId="170" fontId="26" fillId="0" borderId="36" xfId="0" applyNumberFormat="1" applyFont="1" applyFill="1" applyBorder="1" applyAlignment="1" applyProtection="1">
      <alignment horizontal="center"/>
      <protection/>
    </xf>
    <xf numFmtId="0" fontId="0" fillId="22" borderId="21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22" borderId="42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22" borderId="22" xfId="0" applyFont="1" applyFill="1" applyBorder="1" applyAlignment="1" applyProtection="1">
      <alignment/>
      <protection/>
    </xf>
    <xf numFmtId="166" fontId="21" fillId="0" borderId="21" xfId="0" applyNumberFormat="1" applyFont="1" applyFill="1" applyBorder="1" applyAlignment="1" applyProtection="1">
      <alignment/>
      <protection/>
    </xf>
    <xf numFmtId="0" fontId="21" fillId="11" borderId="21" xfId="0" applyFont="1" applyFill="1" applyBorder="1" applyAlignment="1" applyProtection="1">
      <alignment/>
      <protection/>
    </xf>
    <xf numFmtId="0" fontId="21" fillId="11" borderId="10" xfId="0" applyFont="1" applyFill="1" applyBorder="1" applyAlignment="1" applyProtection="1">
      <alignment/>
      <protection/>
    </xf>
    <xf numFmtId="0" fontId="21" fillId="11" borderId="11" xfId="0" applyFont="1" applyFill="1" applyBorder="1" applyAlignment="1" applyProtection="1">
      <alignment/>
      <protection/>
    </xf>
    <xf numFmtId="0" fontId="21" fillId="11" borderId="12" xfId="0" applyFont="1" applyFill="1" applyBorder="1" applyAlignment="1" applyProtection="1">
      <alignment/>
      <protection/>
    </xf>
    <xf numFmtId="0" fontId="21" fillId="28" borderId="11" xfId="0" applyFont="1" applyFill="1" applyBorder="1" applyAlignment="1" applyProtection="1">
      <alignment/>
      <protection locked="0"/>
    </xf>
    <xf numFmtId="0" fontId="0" fillId="28" borderId="11" xfId="0" applyFont="1" applyFill="1" applyBorder="1" applyAlignment="1" applyProtection="1">
      <alignment/>
      <protection locked="0"/>
    </xf>
    <xf numFmtId="0" fontId="0" fillId="28" borderId="12" xfId="0" applyFont="1" applyFill="1" applyBorder="1" applyAlignment="1" applyProtection="1">
      <alignment/>
      <protection locked="0"/>
    </xf>
    <xf numFmtId="0" fontId="21" fillId="28" borderId="20" xfId="0" applyFont="1" applyFill="1" applyBorder="1" applyAlignment="1" applyProtection="1">
      <alignment/>
      <protection locked="0"/>
    </xf>
    <xf numFmtId="0" fontId="0" fillId="28" borderId="20" xfId="0" applyFont="1" applyFill="1" applyBorder="1" applyAlignment="1" applyProtection="1">
      <alignment/>
      <protection locked="0"/>
    </xf>
    <xf numFmtId="0" fontId="0" fillId="28" borderId="21" xfId="0" applyFont="1" applyFill="1" applyBorder="1" applyAlignment="1" applyProtection="1">
      <alignment/>
      <protection locked="0"/>
    </xf>
    <xf numFmtId="0" fontId="21" fillId="28" borderId="16" xfId="0" applyFont="1" applyFill="1" applyBorder="1" applyAlignment="1" applyProtection="1">
      <alignment/>
      <protection locked="0"/>
    </xf>
    <xf numFmtId="0" fontId="0" fillId="28" borderId="16" xfId="0" applyFont="1" applyFill="1" applyBorder="1" applyAlignment="1" applyProtection="1">
      <alignment/>
      <protection locked="0"/>
    </xf>
    <xf numFmtId="0" fontId="0" fillId="28" borderId="17" xfId="0" applyFont="1" applyFill="1" applyBorder="1" applyAlignment="1" applyProtection="1">
      <alignment/>
      <protection locked="0"/>
    </xf>
    <xf numFmtId="15" fontId="21" fillId="28" borderId="20" xfId="0" applyNumberFormat="1" applyFont="1" applyFill="1" applyBorder="1" applyAlignment="1" applyProtection="1">
      <alignment/>
      <protection locked="0"/>
    </xf>
    <xf numFmtId="0" fontId="0" fillId="28" borderId="20" xfId="0" applyFont="1" applyFill="1" applyBorder="1" applyAlignment="1" applyProtection="1">
      <alignment/>
      <protection locked="0"/>
    </xf>
    <xf numFmtId="0" fontId="0" fillId="28" borderId="21" xfId="0" applyFont="1" applyFill="1" applyBorder="1" applyAlignment="1" applyProtection="1">
      <alignment/>
      <protection locked="0"/>
    </xf>
    <xf numFmtId="0" fontId="0" fillId="28" borderId="16" xfId="0" applyFont="1" applyFill="1" applyBorder="1" applyAlignment="1" applyProtection="1">
      <alignment/>
      <protection locked="0"/>
    </xf>
    <xf numFmtId="0" fontId="0" fillId="28" borderId="17" xfId="0" applyFont="1" applyFill="1" applyBorder="1" applyAlignment="1" applyProtection="1">
      <alignment/>
      <protection locked="0"/>
    </xf>
    <xf numFmtId="3" fontId="21" fillId="28" borderId="31" xfId="0" applyNumberFormat="1" applyFont="1" applyFill="1" applyBorder="1" applyAlignment="1" applyProtection="1">
      <alignment/>
      <protection locked="0"/>
    </xf>
    <xf numFmtId="0" fontId="21" fillId="28" borderId="32" xfId="0" applyFont="1" applyFill="1" applyBorder="1" applyAlignment="1" applyProtection="1">
      <alignment/>
      <protection locked="0"/>
    </xf>
    <xf numFmtId="166" fontId="21" fillId="28" borderId="32" xfId="44" applyNumberFormat="1" applyFont="1" applyFill="1" applyBorder="1" applyAlignment="1" applyProtection="1">
      <alignment/>
      <protection locked="0"/>
    </xf>
    <xf numFmtId="3" fontId="21" fillId="28" borderId="32" xfId="0" applyNumberFormat="1" applyFont="1" applyFill="1" applyBorder="1" applyAlignment="1" applyProtection="1">
      <alignment/>
      <protection locked="0"/>
    </xf>
    <xf numFmtId="166" fontId="21" fillId="28" borderId="33" xfId="44" applyNumberFormat="1" applyFont="1" applyFill="1" applyBorder="1" applyAlignment="1" applyProtection="1">
      <alignment/>
      <protection locked="0"/>
    </xf>
    <xf numFmtId="166" fontId="21" fillId="28" borderId="42" xfId="44" applyNumberFormat="1" applyFont="1" applyFill="1" applyBorder="1" applyAlignment="1" applyProtection="1">
      <alignment/>
      <protection locked="0"/>
    </xf>
    <xf numFmtId="166" fontId="21" fillId="29" borderId="31" xfId="44" applyNumberFormat="1" applyFont="1" applyFill="1" applyBorder="1" applyAlignment="1" applyProtection="1">
      <alignment/>
      <protection locked="0"/>
    </xf>
    <xf numFmtId="37" fontId="21" fillId="29" borderId="33" xfId="44" applyNumberFormat="1" applyFont="1" applyFill="1" applyBorder="1" applyAlignment="1" applyProtection="1">
      <alignment/>
      <protection locked="0"/>
    </xf>
    <xf numFmtId="166" fontId="21" fillId="29" borderId="42" xfId="44" applyNumberFormat="1" applyFont="1" applyFill="1" applyBorder="1" applyAlignment="1" applyProtection="1">
      <alignment/>
      <protection locked="0"/>
    </xf>
    <xf numFmtId="166" fontId="21" fillId="29" borderId="33" xfId="44" applyNumberFormat="1" applyFont="1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1</xdr:row>
      <xdr:rowOff>19050</xdr:rowOff>
    </xdr:from>
    <xdr:to>
      <xdr:col>6</xdr:col>
      <xdr:colOff>590550</xdr:colOff>
      <xdr:row>6</xdr:row>
      <xdr:rowOff>0</xdr:rowOff>
    </xdr:to>
    <xdr:pic>
      <xdr:nvPicPr>
        <xdr:cNvPr id="1" name="Picture 1" descr="A Generation2FiltrationLB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190500"/>
          <a:ext cx="49625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104775</xdr:colOff>
      <xdr:row>42</xdr:row>
      <xdr:rowOff>19050</xdr:rowOff>
    </xdr:from>
    <xdr:to>
      <xdr:col>11</xdr:col>
      <xdr:colOff>1104900</xdr:colOff>
      <xdr:row>43</xdr:row>
      <xdr:rowOff>133350</xdr:rowOff>
    </xdr:to>
    <xdr:pic>
      <xdr:nvPicPr>
        <xdr:cNvPr id="2" name="Picture 1" descr="A Generation2FiltrationLB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8686800"/>
          <a:ext cx="1000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eneration2filtration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C112"/>
  <sheetViews>
    <sheetView tabSelected="1" zoomScalePageLayoutView="0" workbookViewId="0" topLeftCell="A1">
      <selection activeCell="L17" sqref="L17"/>
    </sheetView>
  </sheetViews>
  <sheetFormatPr defaultColWidth="9.140625" defaultRowHeight="12.75"/>
  <cols>
    <col min="1" max="1" width="4.7109375" style="6" customWidth="1"/>
    <col min="2" max="2" width="5.7109375" style="6" customWidth="1"/>
    <col min="3" max="3" width="0.2890625" style="6" customWidth="1"/>
    <col min="4" max="4" width="47.7109375" style="6" customWidth="1"/>
    <col min="5" max="5" width="17.7109375" style="6" bestFit="1" customWidth="1"/>
    <col min="6" max="6" width="1.7109375" style="6" customWidth="1"/>
    <col min="7" max="7" width="10.7109375" style="6" customWidth="1"/>
    <col min="8" max="8" width="14.421875" style="6" bestFit="1" customWidth="1"/>
    <col min="9" max="9" width="9.57421875" style="6" bestFit="1" customWidth="1"/>
    <col min="10" max="10" width="9.8515625" style="6" bestFit="1" customWidth="1"/>
    <col min="11" max="11" width="26.7109375" style="6" customWidth="1"/>
    <col min="12" max="12" width="17.7109375" style="6" bestFit="1" customWidth="1"/>
    <col min="13" max="13" width="0.2890625" style="6" customWidth="1"/>
    <col min="14" max="14" width="9.140625" style="6" customWidth="1"/>
    <col min="15" max="15" width="9.57421875" style="6" bestFit="1" customWidth="1"/>
    <col min="16" max="16384" width="9.140625" style="6" customWidth="1"/>
  </cols>
  <sheetData>
    <row r="1" spans="8:12" ht="13.5" thickBot="1">
      <c r="H1" s="7"/>
      <c r="I1" s="7"/>
      <c r="J1" s="7"/>
      <c r="K1" s="7"/>
      <c r="L1" s="7"/>
    </row>
    <row r="2" spans="3:13" ht="13.5" thickBot="1">
      <c r="C2" s="8"/>
      <c r="D2" s="9"/>
      <c r="E2" s="10"/>
      <c r="F2" s="10"/>
      <c r="G2" s="11"/>
      <c r="H2" s="167" t="s">
        <v>64</v>
      </c>
      <c r="I2" s="12"/>
      <c r="J2" s="168"/>
      <c r="K2" s="168"/>
      <c r="L2" s="169"/>
      <c r="M2" s="8"/>
    </row>
    <row r="3" spans="3:13" ht="13.5" thickBot="1">
      <c r="C3" s="8"/>
      <c r="D3" s="13"/>
      <c r="E3" s="14"/>
      <c r="F3" s="14"/>
      <c r="G3" s="15"/>
      <c r="H3" s="114" t="s">
        <v>8</v>
      </c>
      <c r="I3" s="170"/>
      <c r="J3" s="171"/>
      <c r="K3" s="171"/>
      <c r="L3" s="172"/>
      <c r="M3" s="8"/>
    </row>
    <row r="4" spans="3:13" ht="13.5" thickBot="1">
      <c r="C4" s="8"/>
      <c r="D4" s="13"/>
      <c r="E4" s="14"/>
      <c r="F4" s="14"/>
      <c r="G4" s="15"/>
      <c r="H4" s="115" t="s">
        <v>0</v>
      </c>
      <c r="I4" s="173"/>
      <c r="J4" s="174"/>
      <c r="K4" s="173"/>
      <c r="L4" s="175"/>
      <c r="M4" s="8"/>
    </row>
    <row r="5" spans="3:13" ht="13.5" thickBot="1">
      <c r="C5" s="8"/>
      <c r="D5" s="13"/>
      <c r="E5" s="14"/>
      <c r="F5" s="14"/>
      <c r="G5" s="15"/>
      <c r="H5" s="115" t="s">
        <v>3</v>
      </c>
      <c r="I5" s="173"/>
      <c r="J5" s="173"/>
      <c r="K5" s="173"/>
      <c r="L5" s="175"/>
      <c r="M5" s="8"/>
    </row>
    <row r="6" spans="3:13" ht="13.5" thickBot="1">
      <c r="C6" s="8"/>
      <c r="D6" s="13"/>
      <c r="E6" s="14"/>
      <c r="F6" s="14"/>
      <c r="G6" s="15"/>
      <c r="H6" s="115" t="s">
        <v>9</v>
      </c>
      <c r="I6" s="176"/>
      <c r="J6" s="177"/>
      <c r="K6" s="176"/>
      <c r="L6" s="178"/>
      <c r="M6" s="8"/>
    </row>
    <row r="7" spans="3:13" ht="13.5" thickBot="1">
      <c r="C7" s="8"/>
      <c r="D7" s="16"/>
      <c r="E7" s="17"/>
      <c r="F7" s="17"/>
      <c r="G7" s="18"/>
      <c r="H7" s="115" t="s">
        <v>10</v>
      </c>
      <c r="I7" s="173"/>
      <c r="J7" s="173"/>
      <c r="K7" s="174"/>
      <c r="L7" s="175"/>
      <c r="M7" s="8"/>
    </row>
    <row r="8" spans="3:13" ht="13.5" thickBot="1">
      <c r="C8" s="19"/>
      <c r="D8" s="93" t="s">
        <v>6</v>
      </c>
      <c r="E8" s="180"/>
      <c r="F8" s="180"/>
      <c r="G8" s="181"/>
      <c r="H8" s="116" t="s">
        <v>13</v>
      </c>
      <c r="I8" s="179"/>
      <c r="J8" s="173"/>
      <c r="K8" s="173"/>
      <c r="L8" s="175"/>
      <c r="M8" s="8"/>
    </row>
    <row r="9" spans="3:13" ht="13.5" thickBot="1">
      <c r="C9" s="8"/>
      <c r="D9" s="94" t="s">
        <v>7</v>
      </c>
      <c r="E9" s="182"/>
      <c r="F9" s="182"/>
      <c r="G9" s="183"/>
      <c r="H9" s="117" t="s">
        <v>21</v>
      </c>
      <c r="I9" s="119"/>
      <c r="J9" s="119"/>
      <c r="K9" s="119"/>
      <c r="L9" s="120"/>
      <c r="M9" s="8"/>
    </row>
    <row r="10" spans="3:14" ht="16.5" thickBot="1">
      <c r="C10" s="8"/>
      <c r="D10" s="95" t="s">
        <v>0</v>
      </c>
      <c r="E10" s="180"/>
      <c r="F10" s="180"/>
      <c r="G10" s="181"/>
      <c r="H10" s="117" t="s">
        <v>20</v>
      </c>
      <c r="I10" s="117"/>
      <c r="J10" s="117"/>
      <c r="K10" s="117"/>
      <c r="L10" s="121"/>
      <c r="M10" s="8"/>
      <c r="N10" s="21"/>
    </row>
    <row r="11" spans="3:14" ht="16.5" thickBot="1">
      <c r="C11" s="8"/>
      <c r="D11" s="95" t="s">
        <v>11</v>
      </c>
      <c r="E11" s="182"/>
      <c r="F11" s="182"/>
      <c r="G11" s="183"/>
      <c r="H11" s="117" t="s">
        <v>30</v>
      </c>
      <c r="I11" s="117"/>
      <c r="J11" s="117"/>
      <c r="K11" s="117"/>
      <c r="L11" s="121"/>
      <c r="M11" s="8"/>
      <c r="N11" s="21"/>
    </row>
    <row r="12" spans="3:14" ht="16.5" thickBot="1">
      <c r="C12" s="8"/>
      <c r="D12" s="95" t="s">
        <v>12</v>
      </c>
      <c r="E12" s="180"/>
      <c r="F12" s="180"/>
      <c r="G12" s="181"/>
      <c r="H12" s="117" t="s">
        <v>82</v>
      </c>
      <c r="I12" s="117"/>
      <c r="J12" s="117"/>
      <c r="K12" s="117"/>
      <c r="L12" s="121"/>
      <c r="M12" s="8"/>
      <c r="N12" s="21"/>
    </row>
    <row r="13" spans="3:14" ht="21" thickBot="1">
      <c r="C13" s="8"/>
      <c r="D13" s="95" t="s">
        <v>10</v>
      </c>
      <c r="E13" s="180"/>
      <c r="F13" s="180"/>
      <c r="G13" s="181"/>
      <c r="H13" s="117" t="s">
        <v>22</v>
      </c>
      <c r="I13" s="117"/>
      <c r="J13" s="117"/>
      <c r="K13" s="117"/>
      <c r="L13" s="121"/>
      <c r="M13" s="8"/>
      <c r="N13" s="22"/>
    </row>
    <row r="14" spans="3:14" ht="16.5" thickBot="1">
      <c r="C14" s="8"/>
      <c r="D14" s="96" t="s">
        <v>2</v>
      </c>
      <c r="E14" s="180"/>
      <c r="F14" s="180"/>
      <c r="G14" s="181"/>
      <c r="H14" s="118" t="s">
        <v>19</v>
      </c>
      <c r="I14" s="118"/>
      <c r="J14" s="118"/>
      <c r="K14" s="118"/>
      <c r="L14" s="122"/>
      <c r="M14" s="8"/>
      <c r="N14" s="21"/>
    </row>
    <row r="15" spans="3:14" ht="16.5" thickBot="1">
      <c r="C15" s="8"/>
      <c r="D15" s="97"/>
      <c r="E15" s="24"/>
      <c r="F15" s="24"/>
      <c r="G15" s="24"/>
      <c r="H15" s="25"/>
      <c r="I15" s="25"/>
      <c r="J15" s="25"/>
      <c r="K15" s="25"/>
      <c r="L15" s="26"/>
      <c r="M15" s="8"/>
      <c r="N15" s="21"/>
    </row>
    <row r="16" spans="3:14" ht="13.5" customHeight="1" thickBot="1">
      <c r="C16" s="8"/>
      <c r="D16" s="98"/>
      <c r="E16" s="27"/>
      <c r="F16" s="27"/>
      <c r="G16" s="27"/>
      <c r="H16" s="27"/>
      <c r="I16" s="27"/>
      <c r="J16" s="27"/>
      <c r="K16" s="27"/>
      <c r="L16" s="28"/>
      <c r="M16" s="8"/>
      <c r="N16" s="21"/>
    </row>
    <row r="17" spans="3:14" ht="15.75">
      <c r="C17" s="8"/>
      <c r="D17" s="99" t="s">
        <v>23</v>
      </c>
      <c r="E17" s="184"/>
      <c r="F17" s="29"/>
      <c r="G17" s="30" t="s">
        <v>68</v>
      </c>
      <c r="H17" s="31"/>
      <c r="I17" s="31"/>
      <c r="J17" s="31"/>
      <c r="K17" s="32"/>
      <c r="L17" s="190"/>
      <c r="M17" s="8"/>
      <c r="N17" s="21"/>
    </row>
    <row r="18" spans="3:14" ht="16.5" thickBot="1">
      <c r="C18" s="8"/>
      <c r="D18" s="100" t="s">
        <v>14</v>
      </c>
      <c r="E18" s="185"/>
      <c r="F18" s="33"/>
      <c r="G18" s="34" t="s">
        <v>24</v>
      </c>
      <c r="H18" s="35"/>
      <c r="I18" s="35"/>
      <c r="J18" s="35"/>
      <c r="K18" s="36"/>
      <c r="L18" s="191"/>
      <c r="M18" s="8"/>
      <c r="N18" s="21"/>
    </row>
    <row r="19" spans="3:14" ht="16.5" thickBot="1">
      <c r="C19" s="8"/>
      <c r="D19" s="100" t="s">
        <v>65</v>
      </c>
      <c r="E19" s="186"/>
      <c r="F19" s="33"/>
      <c r="G19" s="37" t="s">
        <v>50</v>
      </c>
      <c r="H19" s="38"/>
      <c r="I19" s="38"/>
      <c r="J19" s="38"/>
      <c r="K19" s="39"/>
      <c r="L19" s="166">
        <v>5</v>
      </c>
      <c r="M19" s="8"/>
      <c r="N19" s="21"/>
    </row>
    <row r="20" spans="3:14" ht="16.5" thickBot="1">
      <c r="C20" s="8"/>
      <c r="D20" s="100" t="s">
        <v>15</v>
      </c>
      <c r="E20" s="187"/>
      <c r="F20" s="33"/>
      <c r="G20" s="30" t="s">
        <v>69</v>
      </c>
      <c r="H20" s="31"/>
      <c r="I20" s="31"/>
      <c r="J20" s="31"/>
      <c r="K20" s="20"/>
      <c r="L20" s="190"/>
      <c r="M20" s="8"/>
      <c r="N20" s="21"/>
    </row>
    <row r="21" spans="3:14" ht="15.75">
      <c r="C21" s="8"/>
      <c r="D21" s="100" t="s">
        <v>16</v>
      </c>
      <c r="E21" s="187"/>
      <c r="F21" s="33"/>
      <c r="G21" s="40" t="s">
        <v>70</v>
      </c>
      <c r="H21" s="41"/>
      <c r="I21" s="41"/>
      <c r="J21" s="41"/>
      <c r="K21" s="42"/>
      <c r="L21" s="192"/>
      <c r="M21" s="8"/>
      <c r="N21" s="21"/>
    </row>
    <row r="22" spans="3:14" ht="16.5" thickBot="1">
      <c r="C22" s="8"/>
      <c r="D22" s="100" t="s">
        <v>4</v>
      </c>
      <c r="E22" s="188"/>
      <c r="F22" s="33"/>
      <c r="G22" s="34" t="s">
        <v>17</v>
      </c>
      <c r="H22" s="35"/>
      <c r="I22" s="35"/>
      <c r="J22" s="35"/>
      <c r="K22" s="23"/>
      <c r="L22" s="193"/>
      <c r="M22" s="8"/>
      <c r="N22" s="21"/>
    </row>
    <row r="23" spans="3:14" ht="16.5" thickBot="1">
      <c r="C23" s="8"/>
      <c r="D23" s="100" t="s">
        <v>5</v>
      </c>
      <c r="E23" s="189"/>
      <c r="F23" s="33"/>
      <c r="G23" s="37" t="s">
        <v>18</v>
      </c>
      <c r="H23" s="43"/>
      <c r="I23" s="38"/>
      <c r="J23" s="43"/>
      <c r="K23" s="39"/>
      <c r="L23" s="165">
        <f>+E17*L22+(L21*E17)</f>
        <v>0</v>
      </c>
      <c r="M23" s="8"/>
      <c r="N23" s="21"/>
    </row>
    <row r="24" spans="3:14" ht="16.5" thickBot="1">
      <c r="C24" s="8"/>
      <c r="D24" s="101"/>
      <c r="E24" s="44"/>
      <c r="F24" s="45"/>
      <c r="G24" s="19"/>
      <c r="H24" s="46"/>
      <c r="I24" s="46"/>
      <c r="J24" s="46"/>
      <c r="K24" s="46"/>
      <c r="L24" s="44"/>
      <c r="M24" s="8"/>
      <c r="N24" s="21"/>
    </row>
    <row r="25" spans="3:14" ht="24.75" customHeight="1" thickBot="1">
      <c r="C25" s="8"/>
      <c r="D25" s="102" t="s">
        <v>66</v>
      </c>
      <c r="E25" s="41"/>
      <c r="F25" s="47"/>
      <c r="G25" s="48" t="s">
        <v>83</v>
      </c>
      <c r="H25" s="49"/>
      <c r="I25" s="50"/>
      <c r="J25" s="50"/>
      <c r="K25" s="50"/>
      <c r="L25" s="51"/>
      <c r="M25" s="8"/>
      <c r="N25" s="21"/>
    </row>
    <row r="26" spans="3:14" ht="13.5" customHeight="1" thickBot="1">
      <c r="C26" s="8"/>
      <c r="D26" s="103"/>
      <c r="E26" s="32"/>
      <c r="F26" s="52"/>
      <c r="G26" s="133" t="s">
        <v>80</v>
      </c>
      <c r="H26" s="119"/>
      <c r="I26" s="134"/>
      <c r="J26" s="134"/>
      <c r="K26" s="134"/>
      <c r="L26" s="135"/>
      <c r="M26" s="8"/>
      <c r="N26" s="21"/>
    </row>
    <row r="27" spans="3:14" ht="16.5" thickBot="1">
      <c r="C27" s="8"/>
      <c r="D27" s="104" t="s">
        <v>67</v>
      </c>
      <c r="E27" s="123" t="e">
        <f>+Sheet2!E9</f>
        <v>#DIV/0!</v>
      </c>
      <c r="F27" s="52"/>
      <c r="G27" s="136" t="s">
        <v>79</v>
      </c>
      <c r="H27" s="117"/>
      <c r="I27" s="137"/>
      <c r="J27" s="137"/>
      <c r="K27" s="137"/>
      <c r="L27" s="138" t="e">
        <f>+Sheet2!H9</f>
        <v>#DIV/0!</v>
      </c>
      <c r="M27" s="8"/>
      <c r="N27" s="21"/>
    </row>
    <row r="28" spans="3:14" ht="15.75">
      <c r="C28" s="8"/>
      <c r="D28" s="100" t="s">
        <v>26</v>
      </c>
      <c r="E28" s="124" t="e">
        <f>+Sheet2!E11</f>
        <v>#DIV/0!</v>
      </c>
      <c r="F28" s="53"/>
      <c r="G28" s="139" t="s">
        <v>72</v>
      </c>
      <c r="H28" s="140"/>
      <c r="I28" s="141"/>
      <c r="J28" s="141"/>
      <c r="K28" s="142"/>
      <c r="L28" s="143" t="e">
        <f>+L27*2</f>
        <v>#DIV/0!</v>
      </c>
      <c r="M28" s="8"/>
      <c r="N28" s="21"/>
    </row>
    <row r="29" spans="3:14" ht="15.75">
      <c r="C29" s="8"/>
      <c r="D29" s="104" t="s">
        <v>27</v>
      </c>
      <c r="E29" s="125" t="e">
        <f>+Sheet2!E12</f>
        <v>#DIV/0!</v>
      </c>
      <c r="F29" s="52"/>
      <c r="G29" s="136" t="s">
        <v>73</v>
      </c>
      <c r="H29" s="137"/>
      <c r="I29" s="137"/>
      <c r="J29" s="137"/>
      <c r="K29" s="144"/>
      <c r="L29" s="130" t="e">
        <f>+L27*3</f>
        <v>#DIV/0!</v>
      </c>
      <c r="M29" s="8"/>
      <c r="N29" s="21"/>
    </row>
    <row r="30" spans="3:14" ht="16.5" thickBot="1">
      <c r="C30" s="8"/>
      <c r="D30" s="100" t="s">
        <v>28</v>
      </c>
      <c r="E30" s="126" t="e">
        <f>+Sheet2!E13</f>
        <v>#DIV/0!</v>
      </c>
      <c r="F30" s="53"/>
      <c r="G30" s="139" t="s">
        <v>74</v>
      </c>
      <c r="H30" s="141"/>
      <c r="I30" s="141"/>
      <c r="J30" s="141"/>
      <c r="K30" s="142"/>
      <c r="L30" s="143" t="e">
        <f>+L27*4</f>
        <v>#DIV/0!</v>
      </c>
      <c r="M30" s="8"/>
      <c r="N30" s="21"/>
    </row>
    <row r="31" spans="3:14" ht="16.5" thickBot="1">
      <c r="C31" s="8"/>
      <c r="D31" s="105" t="s">
        <v>29</v>
      </c>
      <c r="E31" s="127" t="e">
        <f>+Sheet2!E14</f>
        <v>#DIV/0!</v>
      </c>
      <c r="F31" s="52"/>
      <c r="G31" s="145" t="s">
        <v>37</v>
      </c>
      <c r="H31" s="146"/>
      <c r="I31" s="146"/>
      <c r="J31" s="146"/>
      <c r="K31" s="147"/>
      <c r="L31" s="148" t="e">
        <f>+L27*5</f>
        <v>#DIV/0!</v>
      </c>
      <c r="M31" s="8"/>
      <c r="N31" s="54"/>
    </row>
    <row r="32" spans="3:14" ht="21" thickBot="1">
      <c r="C32" s="8"/>
      <c r="D32" s="106" t="s">
        <v>81</v>
      </c>
      <c r="E32" s="128"/>
      <c r="F32" s="45"/>
      <c r="G32" s="55"/>
      <c r="H32" s="46"/>
      <c r="I32" s="46"/>
      <c r="J32" s="46"/>
      <c r="K32" s="56"/>
      <c r="L32" s="57"/>
      <c r="M32" s="8"/>
      <c r="N32" s="21"/>
    </row>
    <row r="33" spans="3:14" ht="15.75">
      <c r="C33" s="8"/>
      <c r="D33" s="107" t="s">
        <v>78</v>
      </c>
      <c r="E33" s="129" t="e">
        <f>+E27-L27-L23</f>
        <v>#DIV/0!</v>
      </c>
      <c r="F33" s="33"/>
      <c r="G33" s="58"/>
      <c r="H33" s="59"/>
      <c r="I33" s="59"/>
      <c r="J33" s="59"/>
      <c r="K33" s="59"/>
      <c r="L33" s="60"/>
      <c r="M33" s="27"/>
      <c r="N33" s="21"/>
    </row>
    <row r="34" spans="3:14" ht="21" thickBot="1">
      <c r="C34" s="8"/>
      <c r="D34" s="108" t="s">
        <v>40</v>
      </c>
      <c r="E34" s="130" t="e">
        <f>+E27-Sheet2!H18+E33</f>
        <v>#DIV/0!</v>
      </c>
      <c r="F34" s="33"/>
      <c r="G34" s="61" t="s">
        <v>38</v>
      </c>
      <c r="H34" s="149"/>
      <c r="I34" s="149"/>
      <c r="J34" s="149"/>
      <c r="K34" s="149"/>
      <c r="L34" s="150"/>
      <c r="M34" s="27"/>
      <c r="N34" s="22"/>
    </row>
    <row r="35" spans="3:14" ht="18.75" thickBot="1">
      <c r="C35" s="8"/>
      <c r="D35" s="108" t="s">
        <v>41</v>
      </c>
      <c r="E35" s="130" t="e">
        <f>+E27-Sheet2!H18+E34</f>
        <v>#DIV/0!</v>
      </c>
      <c r="F35" s="33"/>
      <c r="G35" s="62"/>
      <c r="H35" s="149"/>
      <c r="I35" s="149"/>
      <c r="J35" s="132" t="e">
        <f>+((E18*E17*L18)*(E21/E20/L18)-(E18*E17)*(E21/E20/L18))*L19</f>
        <v>#DIV/0!</v>
      </c>
      <c r="K35" s="151" t="s">
        <v>44</v>
      </c>
      <c r="L35" s="150"/>
      <c r="M35" s="27"/>
      <c r="N35" s="21"/>
    </row>
    <row r="36" spans="3:14" ht="15.75">
      <c r="C36" s="8"/>
      <c r="D36" s="108" t="s">
        <v>42</v>
      </c>
      <c r="E36" s="130" t="e">
        <f>+E27-Sheet2!H18+E35</f>
        <v>#DIV/0!</v>
      </c>
      <c r="F36" s="33"/>
      <c r="G36" s="63"/>
      <c r="H36" s="151" t="s">
        <v>48</v>
      </c>
      <c r="I36" s="149"/>
      <c r="J36" s="149"/>
      <c r="K36" s="151"/>
      <c r="L36" s="150"/>
      <c r="M36" s="27"/>
      <c r="N36" s="21"/>
    </row>
    <row r="37" spans="3:14" ht="13.5" thickBot="1">
      <c r="C37" s="8"/>
      <c r="D37" s="109" t="s">
        <v>43</v>
      </c>
      <c r="E37" s="131" t="e">
        <f>+E27-Sheet2!H18+E36</f>
        <v>#DIV/0!</v>
      </c>
      <c r="F37" s="64"/>
      <c r="G37" s="65"/>
      <c r="H37" s="152"/>
      <c r="I37" s="152"/>
      <c r="J37" s="152"/>
      <c r="K37" s="152"/>
      <c r="L37" s="153"/>
      <c r="M37" s="27"/>
      <c r="N37" s="66"/>
    </row>
    <row r="38" spans="3:13" ht="13.5" customHeight="1" thickBot="1">
      <c r="C38" s="8"/>
      <c r="D38" s="110"/>
      <c r="E38" s="67"/>
      <c r="F38" s="27"/>
      <c r="G38" s="68"/>
      <c r="H38" s="27"/>
      <c r="I38" s="27"/>
      <c r="J38" s="27"/>
      <c r="K38" s="27"/>
      <c r="L38" s="69"/>
      <c r="M38" s="8"/>
    </row>
    <row r="39" spans="3:14" ht="24.75" customHeight="1" thickBot="1">
      <c r="C39" s="8"/>
      <c r="D39" s="111" t="s">
        <v>49</v>
      </c>
      <c r="E39" s="154"/>
      <c r="F39" s="155"/>
      <c r="G39" s="155"/>
      <c r="H39" s="155"/>
      <c r="I39" s="155"/>
      <c r="J39" s="155"/>
      <c r="K39" s="156" t="e">
        <f>+L23/(E27-L27)*12</f>
        <v>#DIV/0!</v>
      </c>
      <c r="L39" s="157" t="s">
        <v>39</v>
      </c>
      <c r="M39" s="27"/>
      <c r="N39" s="66"/>
    </row>
    <row r="40" spans="3:14" ht="24" thickBot="1">
      <c r="C40" s="8"/>
      <c r="D40" s="111" t="s">
        <v>45</v>
      </c>
      <c r="E40" s="155"/>
      <c r="F40" s="155"/>
      <c r="G40" s="158"/>
      <c r="H40" s="155"/>
      <c r="I40" s="155"/>
      <c r="J40" s="155"/>
      <c r="K40" s="159" t="e">
        <f>+E37</f>
        <v>#DIV/0!</v>
      </c>
      <c r="L40" s="160"/>
      <c r="M40" s="27"/>
      <c r="N40" s="70"/>
    </row>
    <row r="41" spans="3:14" ht="13.5" customHeight="1" thickBot="1">
      <c r="C41" s="8"/>
      <c r="D41" s="112"/>
      <c r="E41" s="71"/>
      <c r="F41" s="27"/>
      <c r="G41" s="27"/>
      <c r="H41" s="27"/>
      <c r="I41" s="27"/>
      <c r="J41" s="27"/>
      <c r="K41" s="72"/>
      <c r="L41" s="73"/>
      <c r="M41" s="27"/>
      <c r="N41" s="70"/>
    </row>
    <row r="42" spans="3:13" ht="12.75">
      <c r="C42" s="8"/>
      <c r="D42" s="113" t="s">
        <v>46</v>
      </c>
      <c r="E42" s="161"/>
      <c r="F42" s="161"/>
      <c r="G42" s="161"/>
      <c r="H42" s="161"/>
      <c r="I42" s="161"/>
      <c r="J42" s="161"/>
      <c r="K42" s="161"/>
      <c r="L42" s="162"/>
      <c r="M42" s="8"/>
    </row>
    <row r="43" spans="3:13" ht="12.75">
      <c r="C43" s="8"/>
      <c r="D43" s="113" t="s">
        <v>84</v>
      </c>
      <c r="E43" s="161"/>
      <c r="F43" s="163"/>
      <c r="G43" s="161"/>
      <c r="H43" s="161"/>
      <c r="I43" s="161"/>
      <c r="J43" s="161"/>
      <c r="K43" s="161"/>
      <c r="L43" s="164"/>
      <c r="M43" s="8"/>
    </row>
    <row r="44" spans="3:13" ht="12.75">
      <c r="C44" s="8"/>
      <c r="D44" s="113" t="s">
        <v>85</v>
      </c>
      <c r="E44" s="161"/>
      <c r="F44" s="163"/>
      <c r="G44" s="161"/>
      <c r="H44" s="161"/>
      <c r="I44" s="161"/>
      <c r="J44" s="161"/>
      <c r="K44" s="161"/>
      <c r="L44" s="164"/>
      <c r="M44" s="8"/>
    </row>
    <row r="45" spans="3:13" ht="13.5" thickBot="1">
      <c r="C45" s="8"/>
      <c r="D45" s="113" t="s">
        <v>47</v>
      </c>
      <c r="E45" s="161"/>
      <c r="F45" s="163"/>
      <c r="G45" s="161"/>
      <c r="H45" s="161"/>
      <c r="I45" s="161"/>
      <c r="J45" s="161"/>
      <c r="K45" s="161"/>
      <c r="L45" s="164"/>
      <c r="M45" s="8"/>
    </row>
    <row r="46" spans="3:13" ht="12.75">
      <c r="C46" s="8"/>
      <c r="D46" s="75"/>
      <c r="E46" s="76" t="s">
        <v>71</v>
      </c>
      <c r="F46" s="77"/>
      <c r="G46" s="77"/>
      <c r="H46" s="77"/>
      <c r="I46" s="77"/>
      <c r="J46" s="77"/>
      <c r="K46" s="77"/>
      <c r="L46" s="78"/>
      <c r="M46" s="8"/>
    </row>
    <row r="47" spans="3:13" ht="13.5" thickBot="1">
      <c r="C47" s="8"/>
      <c r="D47" s="79"/>
      <c r="E47" s="80"/>
      <c r="F47" s="24"/>
      <c r="G47" s="24"/>
      <c r="H47" s="24"/>
      <c r="I47" s="24"/>
      <c r="J47" s="24"/>
      <c r="K47" s="24"/>
      <c r="L47" s="81"/>
      <c r="M47" s="82"/>
    </row>
    <row r="49" ht="12.75">
      <c r="D49" s="83"/>
    </row>
    <row r="50" spans="5:7" ht="12.75">
      <c r="E50" s="84"/>
      <c r="G50" s="84"/>
    </row>
    <row r="59" spans="4:12" ht="12.75">
      <c r="D59" s="85"/>
      <c r="E59" s="85"/>
      <c r="F59" s="85"/>
      <c r="G59" s="85"/>
      <c r="H59" s="85"/>
      <c r="I59" s="85"/>
      <c r="J59" s="85"/>
      <c r="K59" s="85"/>
      <c r="L59" s="85"/>
    </row>
    <row r="60" spans="4:12" ht="12.75">
      <c r="D60" s="86"/>
      <c r="E60" s="85"/>
      <c r="F60" s="74"/>
      <c r="G60" s="74"/>
      <c r="H60" s="85"/>
      <c r="I60" s="85"/>
      <c r="J60" s="85"/>
      <c r="K60" s="85"/>
      <c r="L60" s="85"/>
    </row>
    <row r="61" spans="4:12" ht="12.75">
      <c r="D61" s="86"/>
      <c r="E61" s="85"/>
      <c r="F61" s="74"/>
      <c r="G61" s="74"/>
      <c r="H61" s="85"/>
      <c r="I61" s="85"/>
      <c r="J61" s="85"/>
      <c r="K61" s="85"/>
      <c r="L61" s="85"/>
    </row>
    <row r="62" spans="4:12" ht="12.75">
      <c r="D62" s="86"/>
      <c r="E62" s="85"/>
      <c r="F62" s="74"/>
      <c r="G62" s="74"/>
      <c r="H62" s="85"/>
      <c r="I62" s="85"/>
      <c r="J62" s="85"/>
      <c r="K62" s="85"/>
      <c r="L62" s="85"/>
    </row>
    <row r="63" spans="4:12" ht="12.75">
      <c r="D63" s="86"/>
      <c r="E63" s="85"/>
      <c r="F63" s="74"/>
      <c r="G63" s="74"/>
      <c r="H63" s="85"/>
      <c r="I63" s="85"/>
      <c r="J63" s="85"/>
      <c r="K63" s="85"/>
      <c r="L63" s="85"/>
    </row>
    <row r="64" spans="4:12" ht="12.75">
      <c r="D64" s="86"/>
      <c r="E64" s="85"/>
      <c r="F64" s="74"/>
      <c r="G64" s="74"/>
      <c r="H64" s="85"/>
      <c r="I64" s="85"/>
      <c r="J64" s="85"/>
      <c r="K64" s="85"/>
      <c r="L64" s="85"/>
    </row>
    <row r="65" spans="4:12" ht="12.75">
      <c r="D65" s="86"/>
      <c r="E65" s="85"/>
      <c r="F65" s="74"/>
      <c r="G65" s="74"/>
      <c r="H65" s="85"/>
      <c r="I65" s="85"/>
      <c r="J65" s="85"/>
      <c r="K65" s="85"/>
      <c r="L65" s="85"/>
    </row>
    <row r="66" spans="4:12" ht="12.75">
      <c r="D66" s="86"/>
      <c r="E66" s="85"/>
      <c r="F66" s="74"/>
      <c r="G66" s="74"/>
      <c r="H66" s="85"/>
      <c r="I66" s="85"/>
      <c r="J66" s="85"/>
      <c r="K66" s="85"/>
      <c r="L66" s="85"/>
    </row>
    <row r="67" spans="4:12" ht="12.75">
      <c r="D67" s="85"/>
      <c r="E67" s="85"/>
      <c r="F67" s="85"/>
      <c r="G67" s="85"/>
      <c r="H67" s="85"/>
      <c r="I67" s="85"/>
      <c r="J67" s="85"/>
      <c r="K67" s="85"/>
      <c r="L67" s="85"/>
    </row>
    <row r="68" spans="4:12" ht="12.75">
      <c r="D68" s="83"/>
      <c r="E68" s="85"/>
      <c r="F68" s="85"/>
      <c r="G68" s="85"/>
      <c r="H68" s="85"/>
      <c r="I68" s="85"/>
      <c r="J68" s="85"/>
      <c r="K68" s="85"/>
      <c r="L68" s="85"/>
    </row>
    <row r="69" spans="4:12" ht="12.75">
      <c r="D69" s="83"/>
      <c r="E69" s="85"/>
      <c r="F69" s="85"/>
      <c r="G69" s="83"/>
      <c r="H69" s="85"/>
      <c r="I69" s="85"/>
      <c r="J69" s="85"/>
      <c r="K69" s="85"/>
      <c r="L69" s="85"/>
    </row>
    <row r="70" spans="4:12" ht="12.75">
      <c r="D70" s="83"/>
      <c r="E70" s="85"/>
      <c r="F70" s="85"/>
      <c r="G70" s="83"/>
      <c r="H70" s="85"/>
      <c r="I70" s="85"/>
      <c r="J70" s="85"/>
      <c r="K70" s="85"/>
      <c r="L70" s="85"/>
    </row>
    <row r="71" spans="4:12" ht="12.75">
      <c r="D71" s="83"/>
      <c r="E71" s="85"/>
      <c r="F71" s="85"/>
      <c r="G71" s="83"/>
      <c r="H71" s="85"/>
      <c r="I71" s="85"/>
      <c r="J71" s="85"/>
      <c r="K71" s="85"/>
      <c r="L71" s="85"/>
    </row>
    <row r="72" spans="4:12" ht="12.75">
      <c r="D72" s="83"/>
      <c r="E72" s="85"/>
      <c r="F72" s="85"/>
      <c r="G72" s="85"/>
      <c r="H72" s="85"/>
      <c r="I72" s="85"/>
      <c r="J72" s="85"/>
      <c r="K72" s="85"/>
      <c r="L72" s="85"/>
    </row>
    <row r="73" spans="4:12" ht="12.75">
      <c r="D73" s="83"/>
      <c r="E73" s="85"/>
      <c r="F73" s="85"/>
      <c r="G73" s="83"/>
      <c r="H73" s="85"/>
      <c r="I73" s="85"/>
      <c r="J73" s="85"/>
      <c r="K73" s="85"/>
      <c r="L73" s="85"/>
    </row>
    <row r="74" spans="4:12" ht="12.75">
      <c r="D74" s="85"/>
      <c r="E74" s="85"/>
      <c r="F74" s="85"/>
      <c r="G74" s="85"/>
      <c r="H74" s="85"/>
      <c r="I74" s="85"/>
      <c r="J74" s="85"/>
      <c r="K74" s="85"/>
      <c r="L74" s="85"/>
    </row>
    <row r="75" spans="4:12" ht="12.75">
      <c r="D75" s="83"/>
      <c r="E75" s="85"/>
      <c r="F75" s="85"/>
      <c r="G75" s="85"/>
      <c r="H75" s="85"/>
      <c r="I75" s="85"/>
      <c r="J75" s="85"/>
      <c r="K75" s="85"/>
      <c r="L75" s="85"/>
    </row>
    <row r="76" spans="4:12" ht="12.75">
      <c r="D76" s="83"/>
      <c r="E76" s="85"/>
      <c r="F76" s="85"/>
      <c r="G76" s="85"/>
      <c r="H76" s="85"/>
      <c r="I76" s="85"/>
      <c r="J76" s="85"/>
      <c r="K76" s="85"/>
      <c r="L76" s="85"/>
    </row>
    <row r="77" spans="4:12" ht="12.75">
      <c r="D77" s="83"/>
      <c r="E77" s="85"/>
      <c r="F77" s="85"/>
      <c r="G77" s="85"/>
      <c r="H77" s="85"/>
      <c r="I77" s="85"/>
      <c r="J77" s="85"/>
      <c r="K77" s="85"/>
      <c r="L77" s="85"/>
    </row>
    <row r="78" spans="4:12" ht="12.75">
      <c r="D78" s="83"/>
      <c r="E78" s="85"/>
      <c r="F78" s="85"/>
      <c r="G78" s="85"/>
      <c r="H78" s="85"/>
      <c r="I78" s="85"/>
      <c r="J78" s="85"/>
      <c r="K78" s="85"/>
      <c r="L78" s="85"/>
    </row>
    <row r="79" spans="4:12" ht="12.75">
      <c r="D79" s="83"/>
      <c r="E79" s="85"/>
      <c r="F79" s="85"/>
      <c r="G79" s="85"/>
      <c r="H79" s="85"/>
      <c r="I79" s="85"/>
      <c r="J79" s="85"/>
      <c r="K79" s="85"/>
      <c r="L79" s="85"/>
    </row>
    <row r="80" spans="4:12" ht="12.75">
      <c r="D80" s="83"/>
      <c r="E80" s="85"/>
      <c r="F80" s="85"/>
      <c r="G80" s="85"/>
      <c r="H80" s="85"/>
      <c r="I80" s="85"/>
      <c r="J80" s="85"/>
      <c r="K80" s="85"/>
      <c r="L80" s="85"/>
    </row>
    <row r="81" spans="4:12" ht="12.75">
      <c r="D81" s="83"/>
      <c r="E81" s="85"/>
      <c r="F81" s="85"/>
      <c r="G81" s="85"/>
      <c r="H81" s="85"/>
      <c r="I81" s="85"/>
      <c r="J81" s="85"/>
      <c r="K81" s="85"/>
      <c r="L81" s="85"/>
    </row>
    <row r="82" spans="4:12" ht="12.75">
      <c r="D82" s="85"/>
      <c r="E82" s="85"/>
      <c r="F82" s="85"/>
      <c r="G82" s="85"/>
      <c r="H82" s="85"/>
      <c r="I82" s="85"/>
      <c r="J82" s="85"/>
      <c r="K82" s="85"/>
      <c r="L82" s="85"/>
    </row>
    <row r="83" spans="4:12" ht="12.75">
      <c r="D83" s="83"/>
      <c r="E83" s="85"/>
      <c r="F83" s="85"/>
      <c r="G83" s="85"/>
      <c r="H83" s="85"/>
      <c r="I83" s="85"/>
      <c r="J83" s="85"/>
      <c r="K83" s="85"/>
      <c r="L83" s="85"/>
    </row>
    <row r="84" spans="4:12" ht="12.75">
      <c r="D84" s="83"/>
      <c r="E84" s="85"/>
      <c r="F84" s="85"/>
      <c r="G84" s="85"/>
      <c r="H84" s="85"/>
      <c r="I84" s="85"/>
      <c r="J84" s="85"/>
      <c r="K84" s="85"/>
      <c r="L84" s="85"/>
    </row>
    <row r="85" spans="4:12" ht="12.75">
      <c r="D85" s="85"/>
      <c r="E85" s="85"/>
      <c r="F85" s="85"/>
      <c r="G85" s="85"/>
      <c r="H85" s="85"/>
      <c r="I85" s="85"/>
      <c r="J85" s="85"/>
      <c r="K85" s="85"/>
      <c r="L85" s="85"/>
    </row>
    <row r="86" spans="4:12" ht="12.75">
      <c r="D86" s="83"/>
      <c r="E86" s="83"/>
      <c r="F86" s="85"/>
      <c r="G86" s="85"/>
      <c r="H86" s="85"/>
      <c r="I86" s="85"/>
      <c r="J86" s="85"/>
      <c r="K86" s="85"/>
      <c r="L86" s="85"/>
    </row>
    <row r="87" spans="4:12" ht="12.75">
      <c r="D87" s="83"/>
      <c r="E87" s="85"/>
      <c r="F87" s="85"/>
      <c r="G87" s="85"/>
      <c r="H87" s="83"/>
      <c r="I87" s="85"/>
      <c r="J87" s="85"/>
      <c r="K87" s="85"/>
      <c r="L87" s="85"/>
    </row>
    <row r="88" spans="4:12" ht="12.75">
      <c r="D88" s="83"/>
      <c r="E88" s="85"/>
      <c r="F88" s="85"/>
      <c r="G88" s="85"/>
      <c r="H88" s="85"/>
      <c r="I88" s="85"/>
      <c r="J88" s="85"/>
      <c r="K88" s="85"/>
      <c r="L88" s="85"/>
    </row>
    <row r="89" spans="4:12" ht="12.75">
      <c r="D89" s="83"/>
      <c r="E89" s="85"/>
      <c r="F89" s="85"/>
      <c r="G89" s="85"/>
      <c r="H89" s="83"/>
      <c r="I89" s="85"/>
      <c r="J89" s="85"/>
      <c r="K89" s="85"/>
      <c r="L89" s="85"/>
    </row>
    <row r="90" spans="4:12" ht="12.75">
      <c r="D90" s="83"/>
      <c r="E90" s="87"/>
      <c r="F90" s="85"/>
      <c r="G90" s="83"/>
      <c r="H90" s="85"/>
      <c r="I90" s="85"/>
      <c r="J90" s="85"/>
      <c r="K90" s="85"/>
      <c r="L90" s="85"/>
    </row>
    <row r="91" spans="4:12" ht="12.75">
      <c r="D91" s="85"/>
      <c r="E91" s="88"/>
      <c r="F91" s="85"/>
      <c r="G91" s="85"/>
      <c r="H91" s="83"/>
      <c r="I91" s="85"/>
      <c r="J91" s="85"/>
      <c r="K91" s="85"/>
      <c r="L91" s="85"/>
    </row>
    <row r="92" spans="4:15" ht="12.75">
      <c r="D92" s="85"/>
      <c r="E92" s="85"/>
      <c r="F92" s="85"/>
      <c r="G92" s="85"/>
      <c r="H92" s="85"/>
      <c r="I92" s="85"/>
      <c r="J92" s="85"/>
      <c r="K92" s="85"/>
      <c r="L92" s="85"/>
      <c r="M92" s="89"/>
      <c r="N92" s="90"/>
      <c r="O92" s="90"/>
    </row>
    <row r="93" spans="4:16" ht="12.75">
      <c r="D93" s="83"/>
      <c r="E93" s="91"/>
      <c r="F93" s="85"/>
      <c r="G93" s="85"/>
      <c r="H93" s="83"/>
      <c r="I93" s="85"/>
      <c r="J93" s="85"/>
      <c r="K93" s="83"/>
      <c r="L93" s="85"/>
      <c r="M93" s="85"/>
      <c r="N93" s="83"/>
      <c r="O93" s="85"/>
      <c r="P93" s="85"/>
    </row>
    <row r="94" spans="4:12" ht="12.75">
      <c r="D94" s="85"/>
      <c r="E94" s="85"/>
      <c r="F94" s="85"/>
      <c r="G94" s="85"/>
      <c r="H94" s="85"/>
      <c r="I94" s="85"/>
      <c r="J94" s="85"/>
      <c r="K94" s="85"/>
      <c r="L94" s="85"/>
    </row>
    <row r="95" spans="4:12" ht="12.75">
      <c r="D95" s="85"/>
      <c r="E95" s="85"/>
      <c r="F95" s="85"/>
      <c r="G95" s="85"/>
      <c r="H95" s="85"/>
      <c r="I95" s="85"/>
      <c r="J95" s="85"/>
      <c r="K95" s="85"/>
      <c r="L95" s="85"/>
    </row>
    <row r="96" spans="4:12" ht="12.75">
      <c r="D96" s="85"/>
      <c r="E96" s="85"/>
      <c r="F96" s="85"/>
      <c r="G96" s="85"/>
      <c r="H96" s="85"/>
      <c r="I96" s="85"/>
      <c r="J96" s="85"/>
      <c r="K96" s="85"/>
      <c r="L96" s="85"/>
    </row>
    <row r="97" spans="4:12" ht="12.75">
      <c r="D97" s="85"/>
      <c r="E97" s="85"/>
      <c r="F97" s="85"/>
      <c r="G97" s="85"/>
      <c r="H97" s="85"/>
      <c r="I97" s="85"/>
      <c r="J97" s="85"/>
      <c r="K97" s="85"/>
      <c r="L97" s="85"/>
    </row>
    <row r="98" spans="4:12" ht="12.75">
      <c r="D98" s="85"/>
      <c r="E98" s="85"/>
      <c r="F98" s="85"/>
      <c r="G98" s="85"/>
      <c r="H98" s="85"/>
      <c r="I98" s="85"/>
      <c r="J98" s="85"/>
      <c r="K98" s="85"/>
      <c r="L98" s="85"/>
    </row>
    <row r="99" spans="4:29" ht="12.75">
      <c r="D99" s="85"/>
      <c r="E99" s="83"/>
      <c r="F99" s="85"/>
      <c r="G99" s="85"/>
      <c r="H99" s="85"/>
      <c r="I99" s="83"/>
      <c r="J99" s="85"/>
      <c r="K99" s="85"/>
      <c r="L99" s="83"/>
      <c r="Q99" s="83"/>
      <c r="R99" s="85"/>
      <c r="S99" s="85"/>
      <c r="T99" s="85"/>
      <c r="U99" s="85"/>
      <c r="V99" s="83"/>
      <c r="W99" s="85"/>
      <c r="X99" s="85"/>
      <c r="Y99" s="85"/>
      <c r="Z99" s="85"/>
      <c r="AA99" s="85"/>
      <c r="AB99" s="85"/>
      <c r="AC99" s="85"/>
    </row>
    <row r="100" spans="4:12" ht="12.75">
      <c r="D100" s="85"/>
      <c r="E100" s="85"/>
      <c r="F100" s="85"/>
      <c r="G100" s="85"/>
      <c r="H100" s="85"/>
      <c r="I100" s="92"/>
      <c r="J100" s="85"/>
      <c r="K100" s="85"/>
      <c r="L100" s="85"/>
    </row>
    <row r="101" spans="4:12" ht="12.75">
      <c r="D101" s="85"/>
      <c r="E101" s="85"/>
      <c r="F101" s="85"/>
      <c r="G101" s="85"/>
      <c r="H101" s="85"/>
      <c r="I101" s="92"/>
      <c r="J101" s="85"/>
      <c r="K101" s="85"/>
      <c r="L101" s="85"/>
    </row>
    <row r="102" spans="4:12" ht="12.75">
      <c r="D102" s="85"/>
      <c r="E102" s="85"/>
      <c r="F102" s="85"/>
      <c r="G102" s="85"/>
      <c r="H102" s="85"/>
      <c r="I102" s="92"/>
      <c r="J102" s="85"/>
      <c r="K102" s="85"/>
      <c r="L102" s="85"/>
    </row>
    <row r="103" spans="4:12" ht="12.75">
      <c r="D103" s="85"/>
      <c r="E103" s="85"/>
      <c r="F103" s="85"/>
      <c r="G103" s="85"/>
      <c r="H103" s="85"/>
      <c r="I103" s="92"/>
      <c r="J103" s="85"/>
      <c r="K103" s="85"/>
      <c r="L103" s="85"/>
    </row>
    <row r="104" spans="4:12" ht="12.75">
      <c r="D104" s="85"/>
      <c r="E104" s="85"/>
      <c r="F104" s="85"/>
      <c r="G104" s="85"/>
      <c r="H104" s="85"/>
      <c r="I104" s="92"/>
      <c r="J104" s="85"/>
      <c r="K104" s="85"/>
      <c r="L104" s="85"/>
    </row>
    <row r="105" spans="4:12" ht="12.75">
      <c r="D105" s="85"/>
      <c r="E105" s="85"/>
      <c r="F105" s="85"/>
      <c r="G105" s="85"/>
      <c r="H105" s="85"/>
      <c r="I105" s="85"/>
      <c r="J105" s="85"/>
      <c r="K105" s="85"/>
      <c r="L105" s="85"/>
    </row>
    <row r="106" spans="4:12" ht="12.75">
      <c r="D106" s="83"/>
      <c r="E106" s="91"/>
      <c r="F106" s="85"/>
      <c r="G106" s="85"/>
      <c r="H106" s="85"/>
      <c r="I106" s="85"/>
      <c r="J106" s="85"/>
      <c r="K106" s="85"/>
      <c r="L106" s="85"/>
    </row>
    <row r="107" spans="4:12" ht="12.75">
      <c r="D107" s="83"/>
      <c r="E107" s="91"/>
      <c r="F107" s="85"/>
      <c r="G107" s="85"/>
      <c r="H107" s="85"/>
      <c r="I107" s="85"/>
      <c r="J107" s="85"/>
      <c r="K107" s="85"/>
      <c r="L107" s="85"/>
    </row>
    <row r="108" spans="4:12" ht="12.75">
      <c r="D108" s="83"/>
      <c r="E108" s="91"/>
      <c r="F108" s="85"/>
      <c r="G108" s="85"/>
      <c r="H108" s="85"/>
      <c r="I108" s="85"/>
      <c r="J108" s="85"/>
      <c r="K108" s="85"/>
      <c r="L108" s="85"/>
    </row>
    <row r="109" spans="4:12" ht="12.75">
      <c r="D109" s="83"/>
      <c r="E109" s="91"/>
      <c r="F109" s="85"/>
      <c r="G109" s="85"/>
      <c r="H109" s="85"/>
      <c r="I109" s="85"/>
      <c r="J109" s="85"/>
      <c r="K109" s="85"/>
      <c r="L109" s="85"/>
    </row>
    <row r="110" spans="4:12" ht="12.75">
      <c r="D110" s="85"/>
      <c r="E110" s="85"/>
      <c r="F110" s="85"/>
      <c r="G110" s="85"/>
      <c r="H110" s="85"/>
      <c r="I110" s="85"/>
      <c r="J110" s="85"/>
      <c r="K110" s="85"/>
      <c r="L110" s="85"/>
    </row>
    <row r="111" spans="4:12" ht="12.75">
      <c r="D111" s="85"/>
      <c r="E111" s="85"/>
      <c r="F111" s="85"/>
      <c r="G111" s="85"/>
      <c r="H111" s="85"/>
      <c r="I111" s="85"/>
      <c r="J111" s="85"/>
      <c r="K111" s="85"/>
      <c r="L111" s="85"/>
    </row>
    <row r="112" spans="4:12" ht="12.75">
      <c r="D112" s="85"/>
      <c r="E112" s="85"/>
      <c r="F112" s="85"/>
      <c r="G112" s="85"/>
      <c r="H112" s="85"/>
      <c r="I112" s="85"/>
      <c r="J112" s="85"/>
      <c r="K112" s="85"/>
      <c r="L112" s="85"/>
    </row>
  </sheetData>
  <sheetProtection password="CBD7" sheet="1" selectLockedCells="1"/>
  <protectedRanges>
    <protectedRange sqref="L17:L18" name="Range4"/>
    <protectedRange sqref="E17:E23" name="Range3"/>
    <protectedRange sqref="I3:L7 G68:H72" name="Range1"/>
    <protectedRange sqref="F60:G66 E8:G15" name="Range2"/>
    <protectedRange sqref="L20:L22" name="Range5"/>
  </protectedRanges>
  <hyperlinks>
    <hyperlink ref="E46" r:id="rId1" display="www.generation2filtration.com"/>
  </hyperlinks>
  <printOptions/>
  <pageMargins left="0.5" right="0.5" top="0.5" bottom="0.5" header="0.5" footer="0.5"/>
  <pageSetup horizontalDpi="300" verticalDpi="300" orientation="landscape" scale="74" r:id="rId3"/>
  <rowBreaks count="1" manualBreakCount="1">
    <brk id="50" min="3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1:K25"/>
  <sheetViews>
    <sheetView zoomScalePageLayoutView="0" workbookViewId="0" topLeftCell="A4">
      <selection activeCell="D11" sqref="D11"/>
    </sheetView>
  </sheetViews>
  <sheetFormatPr defaultColWidth="9.140625" defaultRowHeight="12.75"/>
  <cols>
    <col min="3" max="3" width="20.140625" style="0" bestFit="1" customWidth="1"/>
    <col min="5" max="5" width="12.28125" style="0" bestFit="1" customWidth="1"/>
    <col min="6" max="6" width="10.28125" style="0" bestFit="1" customWidth="1"/>
    <col min="7" max="7" width="11.140625" style="0" bestFit="1" customWidth="1"/>
    <col min="8" max="9" width="10.28125" style="0" bestFit="1" customWidth="1"/>
  </cols>
  <sheetData>
    <row r="1" ht="12.75">
      <c r="H1" t="s">
        <v>32</v>
      </c>
    </row>
    <row r="2" spans="5:8" ht="12.75">
      <c r="E2" t="s">
        <v>25</v>
      </c>
      <c r="F2" t="s">
        <v>75</v>
      </c>
      <c r="H2" s="1"/>
    </row>
    <row r="3" spans="7:8" ht="12.75">
      <c r="G3" s="1" t="s">
        <v>31</v>
      </c>
      <c r="H3" s="2">
        <f>+'G2F LP series Calculator'!L23</f>
        <v>0</v>
      </c>
    </row>
    <row r="4" spans="3:8" ht="12.75">
      <c r="C4" t="s">
        <v>51</v>
      </c>
      <c r="E4" s="1" t="e">
        <f>+('G2F LP series Calculator'!E17*'G2F LP series Calculator'!E18*('G2F LP series Calculator'!E21/'G2F LP series Calculator'!E20)*'G2F LP series Calculator'!L17)</f>
        <v>#DIV/0!</v>
      </c>
      <c r="F4" s="1" t="e">
        <f>+H4</f>
        <v>#DIV/0!</v>
      </c>
      <c r="G4" s="1" t="s">
        <v>34</v>
      </c>
      <c r="H4" s="1" t="e">
        <f>+'G2F LP series Calculator'!L17*'G2F LP series Calculator'!E17*'G2F LP series Calculator'!E18*('G2F LP series Calculator'!E21/'G2F LP series Calculator'!E20/'G2F LP series Calculator'!L18)</f>
        <v>#DIV/0!</v>
      </c>
    </row>
    <row r="5" spans="3:8" ht="12.75">
      <c r="C5" t="s">
        <v>52</v>
      </c>
      <c r="E5" s="1" t="e">
        <f>+('G2F LP series Calculator'!E23*'G2F LP series Calculator'!E17*('G2F LP series Calculator'!E21/'G2F LP series Calculator'!E20))</f>
        <v>#DIV/0!</v>
      </c>
      <c r="F5" s="2" t="e">
        <f>+H5</f>
        <v>#DIV/0!</v>
      </c>
      <c r="G5" s="1" t="s">
        <v>33</v>
      </c>
      <c r="H5" s="1" t="e">
        <f>+'G2F LP series Calculator'!E23*'G2F LP series Calculator'!E17*('G2F LP series Calculator'!E21/'G2F LP series Calculator'!E20/'G2F LP series Calculator'!L18)</f>
        <v>#DIV/0!</v>
      </c>
    </row>
    <row r="6" spans="3:8" ht="12.75">
      <c r="C6" t="s">
        <v>53</v>
      </c>
      <c r="E6" s="1" t="e">
        <f>+('G2F LP series Calculator'!E17*'G2F LP series Calculator'!E18*'G2F LP series Calculator'!E19*('G2F LP series Calculator'!E21/'G2F LP series Calculator'!E20))</f>
        <v>#DIV/0!</v>
      </c>
      <c r="F6" s="2" t="e">
        <f>+H6</f>
        <v>#DIV/0!</v>
      </c>
      <c r="G6" s="1" t="s">
        <v>35</v>
      </c>
      <c r="H6" s="1" t="e">
        <f>+'G2F LP series Calculator'!E19*'G2F LP series Calculator'!E17*'G2F LP series Calculator'!E18*('G2F LP series Calculator'!E21/'G2F LP series Calculator'!E20/'G2F LP series Calculator'!L18)</f>
        <v>#DIV/0!</v>
      </c>
    </row>
    <row r="7" spans="3:8" ht="12.75">
      <c r="C7" t="s">
        <v>54</v>
      </c>
      <c r="E7" s="1" t="e">
        <f>+('G2F LP series Calculator'!E22*'G2F LP series Calculator'!E17*('G2F LP series Calculator'!E21/'G2F LP series Calculator'!E20))</f>
        <v>#DIV/0!</v>
      </c>
      <c r="F7" s="2" t="e">
        <f>+H7</f>
        <v>#DIV/0!</v>
      </c>
      <c r="G7" s="1" t="s">
        <v>36</v>
      </c>
      <c r="H7" s="1" t="e">
        <f>+'G2F LP series Calculator'!E22*0.2*('G2F LP series Calculator'!E21/'G2F LP series Calculator'!E20)+'G2F LP series Calculator'!E21/('G2F LP series Calculator'!E20*'G2F LP series Calculator'!L18)*'G2F LP series Calculator'!E22*'G2F LP series Calculator'!E22/60</f>
        <v>#DIV/0!</v>
      </c>
    </row>
    <row r="8" spans="3:8" ht="12.75">
      <c r="C8" t="s">
        <v>76</v>
      </c>
      <c r="E8" s="1">
        <v>0</v>
      </c>
      <c r="F8" s="2" t="e">
        <f>+H8</f>
        <v>#DIV/0!</v>
      </c>
      <c r="G8" s="1"/>
      <c r="H8" s="2" t="e">
        <f>+'G2F LP series Calculator'!E21/'G2F LP series Calculator'!E20*'G2F LP series Calculator'!L20</f>
        <v>#DIV/0!</v>
      </c>
    </row>
    <row r="9" spans="3:8" ht="12.75">
      <c r="C9" t="s">
        <v>55</v>
      </c>
      <c r="E9" s="1" t="e">
        <f>SUM(E4:E7)</f>
        <v>#DIV/0!</v>
      </c>
      <c r="F9" s="2" t="e">
        <f>SUM(F4:F8)</f>
        <v>#DIV/0!</v>
      </c>
      <c r="G9" s="2" t="s">
        <v>56</v>
      </c>
      <c r="H9" s="2" t="e">
        <f>SUM(H4:H8)</f>
        <v>#DIV/0!</v>
      </c>
    </row>
    <row r="10" spans="3:9" ht="12.75">
      <c r="C10" t="s">
        <v>1</v>
      </c>
      <c r="D10">
        <v>1</v>
      </c>
      <c r="E10" s="1" t="e">
        <f>+D10*$E$9</f>
        <v>#DIV/0!</v>
      </c>
      <c r="F10" s="5" t="e">
        <f>+F9+H3</f>
        <v>#DIV/0!</v>
      </c>
      <c r="G10" s="2" t="s">
        <v>57</v>
      </c>
      <c r="H10" s="1">
        <f>+('G2F LP series Calculator'!L20+('G2F LP series Calculator'!E22*0.2))*'G2F LP series Calculator'!L18</f>
        <v>0</v>
      </c>
      <c r="I10" s="2"/>
    </row>
    <row r="11" spans="3:9" ht="12.75">
      <c r="C11" t="s">
        <v>1</v>
      </c>
      <c r="D11">
        <v>2</v>
      </c>
      <c r="E11" s="1" t="e">
        <f>+D11*$E$9</f>
        <v>#DIV/0!</v>
      </c>
      <c r="G11" s="2" t="s">
        <v>58</v>
      </c>
      <c r="H11" s="2" t="e">
        <f>+F10</f>
        <v>#DIV/0!</v>
      </c>
      <c r="I11" s="4"/>
    </row>
    <row r="12" spans="3:11" ht="12.75">
      <c r="C12" t="s">
        <v>1</v>
      </c>
      <c r="D12">
        <v>3</v>
      </c>
      <c r="E12" s="1" t="e">
        <f>+D12*$E$9</f>
        <v>#DIV/0!</v>
      </c>
      <c r="G12" s="2" t="s">
        <v>59</v>
      </c>
      <c r="H12" s="2" t="e">
        <f>SUM(H4:H7)</f>
        <v>#DIV/0!</v>
      </c>
      <c r="K12" s="2"/>
    </row>
    <row r="13" spans="3:8" ht="12.75">
      <c r="C13" t="s">
        <v>1</v>
      </c>
      <c r="D13">
        <v>4</v>
      </c>
      <c r="E13" s="1" t="e">
        <f>+D13*$E$9</f>
        <v>#DIV/0!</v>
      </c>
      <c r="G13" t="s">
        <v>60</v>
      </c>
      <c r="H13" s="2">
        <f>+'G2F LP series Calculator'!L21+'G2F LP series Calculator'!L22</f>
        <v>0</v>
      </c>
    </row>
    <row r="14" spans="4:5" ht="12.75">
      <c r="D14">
        <v>5</v>
      </c>
      <c r="E14" s="1" t="e">
        <f>+D14*$E$9</f>
        <v>#DIV/0!</v>
      </c>
    </row>
    <row r="15" ht="12.75">
      <c r="E15" s="1"/>
    </row>
    <row r="16" spans="5:8" ht="12.75">
      <c r="E16" s="1"/>
      <c r="G16" t="s">
        <v>61</v>
      </c>
      <c r="H16" s="3">
        <f>+('G2F LP series Calculator'!L20+('G2F LP series Calculator'!E22*0.2))</f>
        <v>0</v>
      </c>
    </row>
    <row r="17" spans="5:8" ht="12.75">
      <c r="E17" s="1"/>
      <c r="G17" t="s">
        <v>62</v>
      </c>
      <c r="H17" s="3">
        <f>+'G2F LP series Calculator'!L18*Sheet2!H16</f>
        <v>0</v>
      </c>
    </row>
    <row r="18" spans="5:8" ht="12.75">
      <c r="E18" s="1"/>
      <c r="G18" t="s">
        <v>63</v>
      </c>
      <c r="H18" s="2" t="e">
        <f>+F9</f>
        <v>#DIV/0!</v>
      </c>
    </row>
    <row r="19" ht="12.75">
      <c r="E19" s="1"/>
    </row>
    <row r="25" spans="3:6" ht="12.75">
      <c r="C25" t="s">
        <v>77</v>
      </c>
      <c r="F25" s="5" t="e">
        <f>+E9-F9</f>
        <v>#DIV/0!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E3:E3"/>
  <sheetViews>
    <sheetView zoomScalePageLayoutView="0" workbookViewId="0" topLeftCell="A1">
      <selection activeCell="C9" sqref="C9"/>
    </sheetView>
  </sheetViews>
  <sheetFormatPr defaultColWidth="9.140625" defaultRowHeight="12.75"/>
  <sheetData>
    <row r="3" ht="12.75">
      <c r="E3">
        <v>123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Garth Owens</dc:creator>
  <cp:keywords/>
  <dc:description/>
  <cp:lastModifiedBy>Garth</cp:lastModifiedBy>
  <cp:lastPrinted>2017-11-13T18:19:33Z</cp:lastPrinted>
  <dcterms:created xsi:type="dcterms:W3CDTF">2009-02-11T13:22:12Z</dcterms:created>
  <dcterms:modified xsi:type="dcterms:W3CDTF">2018-01-10T19:35:40Z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